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shirm\Desktop\גיבוי 150322\משרד החינוך\סמינרים וקורסים\"/>
    </mc:Choice>
  </mc:AlternateContent>
  <xr:revisionPtr revIDLastSave="0" documentId="13_ncr:1_{0EACC1ED-72D5-4171-8BBE-D88E06CDC5BC}" xr6:coauthVersionLast="47" xr6:coauthVersionMax="47" xr10:uidLastSave="{00000000-0000-0000-0000-000000000000}"/>
  <bookViews>
    <workbookView xWindow="-19320" yWindow="-2730" windowWidth="19440" windowHeight="14880" tabRatio="805" xr2:uid="{00000000-000D-0000-FFFF-FFFF00000000}"/>
  </bookViews>
  <sheets>
    <sheet name="מחוון" sheetId="22" r:id="rId1"/>
    <sheet name="קריטריונים" sheetId="16" r:id="rId2"/>
    <sheet name="סיכום הצעות" sheetId="2" r:id="rId3"/>
  </sheets>
  <definedNames>
    <definedName name="_xlnm.Print_Area" localSheetId="0">מחוון!$A$1:$K$36</definedName>
    <definedName name="_xlnm.Print_Area" localSheetId="2">'סיכום הצעות'!$A$1:$K$30</definedName>
    <definedName name="_xlnm.Print_Area" localSheetId="1">קריטריונים!$A$1:$M$52</definedName>
    <definedName name="_xlnm.Print_Titles" localSheetId="0">מחוון!$1:$3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1" i="22" l="1"/>
  <c r="L18" i="22"/>
  <c r="C2" i="2"/>
  <c r="L5" i="22"/>
  <c r="E22" i="22"/>
  <c r="E10" i="22"/>
  <c r="H9" i="22"/>
  <c r="E6" i="22"/>
  <c r="H5" i="22"/>
  <c r="H32" i="22"/>
  <c r="H31" i="22"/>
  <c r="H30" i="22"/>
  <c r="H20" i="22"/>
  <c r="H19" i="22"/>
  <c r="H18" i="22"/>
  <c r="H21" i="22"/>
  <c r="H25" i="22"/>
  <c r="E15" i="22"/>
  <c r="E26" i="22"/>
  <c r="M3" i="22"/>
  <c r="H14" i="22"/>
  <c r="G7" i="2"/>
  <c r="G3" i="2"/>
  <c r="I3" i="2"/>
  <c r="H20" i="2"/>
  <c r="C25" i="2"/>
  <c r="D7" i="16"/>
  <c r="D9" i="16"/>
  <c r="D13" i="16"/>
</calcChain>
</file>

<file path=xl/sharedStrings.xml><?xml version="1.0" encoding="utf-8"?>
<sst xmlns="http://schemas.openxmlformats.org/spreadsheetml/2006/main" count="246" uniqueCount="165">
  <si>
    <t>דף:</t>
  </si>
  <si>
    <t>מתוך:</t>
  </si>
  <si>
    <t>פרוט הנושא</t>
  </si>
  <si>
    <t>משקל</t>
  </si>
  <si>
    <t>יחסי</t>
  </si>
  <si>
    <t>הצעה:</t>
  </si>
  <si>
    <t>ערך</t>
  </si>
  <si>
    <t>ציון</t>
  </si>
  <si>
    <t>הערות</t>
  </si>
  <si>
    <t>ציון משוקלל לנושא</t>
  </si>
  <si>
    <t>מספר</t>
  </si>
  <si>
    <t>שם המציע</t>
  </si>
  <si>
    <t>הקריטריון</t>
  </si>
  <si>
    <t>משקל יחסי =&gt;</t>
  </si>
  <si>
    <t>ציון מוחלט =&gt;</t>
  </si>
  <si>
    <t>ציון יחסי  =&gt;&gt;</t>
  </si>
  <si>
    <t>סה"כ</t>
  </si>
  <si>
    <t>הערכה כוללת</t>
  </si>
  <si>
    <t>משרד החינוך</t>
  </si>
  <si>
    <r>
      <t xml:space="preserve">ציון </t>
    </r>
    <r>
      <rPr>
        <sz val="9"/>
        <rFont val="Arial"/>
        <family val="2"/>
        <charset val="177"/>
      </rPr>
      <t>1-10</t>
    </r>
  </si>
  <si>
    <t>מכרז מס':</t>
  </si>
  <si>
    <t>קוד מכרז:</t>
  </si>
  <si>
    <t>תאריך עדכון:</t>
  </si>
  <si>
    <t>סה"כ הצעת המחיר ללא מע"מ</t>
  </si>
  <si>
    <t>סה"כ הצעת המחיר כולל מע"מ</t>
  </si>
  <si>
    <t>המשרד</t>
  </si>
  <si>
    <t>ציון מעבר מציון כולל של סעיפי האיכות לציון המחיר</t>
  </si>
  <si>
    <t>התאמה של נסיון המציע לפעילות הנדרשת במכרז</t>
  </si>
  <si>
    <t>היחידה</t>
  </si>
  <si>
    <t xml:space="preserve">משרד החינוך </t>
  </si>
  <si>
    <t>סה"כ משקל סעיפי איכות:</t>
  </si>
  <si>
    <t>משקל מחיר:</t>
  </si>
  <si>
    <t>משקל סעיפי האיכות</t>
  </si>
  <si>
    <t>משקל  מחיר</t>
  </si>
  <si>
    <t>חוות דעת</t>
  </si>
  <si>
    <t xml:space="preserve">ציון מינימום נדרש בכל אחד מסעיפי האיכות בפני עצמו הינו </t>
  </si>
  <si>
    <t>חוות דעת על המציע</t>
  </si>
  <si>
    <t>צוות המציע</t>
  </si>
  <si>
    <t>נסיון הגוף המציע</t>
  </si>
  <si>
    <t>ציון סעיפי האיכות</t>
  </si>
  <si>
    <t>מחיר משוקלל</t>
  </si>
  <si>
    <t>ציון המחיר</t>
  </si>
  <si>
    <t>ציון כולל</t>
  </si>
  <si>
    <t>דירוג יחסי</t>
  </si>
  <si>
    <t>מס' מציע: ______________________</t>
  </si>
  <si>
    <t>סעיף ראשי</t>
  </si>
  <si>
    <t>סעיף משנה</t>
  </si>
  <si>
    <t>מרכיב ציון</t>
  </si>
  <si>
    <t>היקף שהוצג</t>
  </si>
  <si>
    <t>ציון משוקלל לסעיף</t>
  </si>
  <si>
    <t>היקף מינימום</t>
  </si>
  <si>
    <t>היקף מקסימום</t>
  </si>
  <si>
    <t>ניסיון המציע</t>
  </si>
  <si>
    <t>ציון 1 - 10</t>
  </si>
  <si>
    <t>אי התאמה לנדרש</t>
  </si>
  <si>
    <t>התאמה חלקית בלבד</t>
  </si>
  <si>
    <t>התאמה ברוב הנושאים</t>
  </si>
  <si>
    <t>התאמה מלאה לנדרש</t>
  </si>
  <si>
    <t>שם וחתימה</t>
  </si>
  <si>
    <t>ההיקף הנדרש</t>
  </si>
  <si>
    <t>התאמת הניסיון המוצג לנדרש במכרז</t>
  </si>
  <si>
    <t>ניסיון ב _____</t>
  </si>
  <si>
    <t>עפ"י היקפים מינימליים נדרשים</t>
  </si>
  <si>
    <t>עפ"י המחוון</t>
  </si>
  <si>
    <t>חוות דעת על מנהל הפרויקט עפ"י חוות דעת שנלקחה מאנשי הקשר כפי שמפורט בטופס בדיקת ההצעות</t>
  </si>
  <si>
    <t>פסול</t>
  </si>
  <si>
    <t>יחידת חישוב</t>
  </si>
  <si>
    <t>כמות</t>
  </si>
  <si>
    <t>יחידת ספירה</t>
  </si>
  <si>
    <t>הצעת המחיר</t>
  </si>
  <si>
    <t>הערה : בכל הקשור לתנאי סף - אם פסול באחד הפרטים ההצעה תפסל על הסף ולא ייערך שיקלול של המרכיבים האחרים</t>
  </si>
  <si>
    <t>מינ'</t>
  </si>
  <si>
    <t>מקס'</t>
  </si>
  <si>
    <t>הפרש</t>
  </si>
  <si>
    <t>חוות דעת שנלקחה מאנשי הקשר כפי שמפורט בטופס בדיקת ההצעות</t>
  </si>
  <si>
    <t>חוות דעת מס' 1</t>
  </si>
  <si>
    <t>חוות דעת מס' 2</t>
  </si>
  <si>
    <t>חוות דעת מס' 3</t>
  </si>
  <si>
    <t>מינהל חברה ונוער</t>
  </si>
  <si>
    <t>ציון משוקלל סופי</t>
  </si>
  <si>
    <t>מתאם פרויקט</t>
  </si>
  <si>
    <t>ניסיון של מתאם פרויקט</t>
  </si>
  <si>
    <t>חוות דעת על מתאם פרויקט</t>
  </si>
  <si>
    <t>אספקה של שירותים נדרשים לנושא</t>
  </si>
  <si>
    <t>אירוח וכלכלה בתנאי שדה</t>
  </si>
  <si>
    <t>משתתף ליממה או חלק ממנה</t>
  </si>
  <si>
    <t>שירותי ביטחון ואבטחה</t>
  </si>
  <si>
    <t>מאבטח ליממה</t>
  </si>
  <si>
    <t>עזרה ראשונה</t>
  </si>
  <si>
    <t>אספקה של לבוש וציוד אישי</t>
  </si>
  <si>
    <t>אספקה של ציוד קבוצתי</t>
  </si>
  <si>
    <t>הסעות</t>
  </si>
  <si>
    <t>רכב הקפצה</t>
  </si>
  <si>
    <t>רכב להקפצה(שעות)</t>
  </si>
  <si>
    <t>רכב צמוד לחצי יום</t>
  </si>
  <si>
    <t>רכב צמוד לחצי יום(שעות)</t>
  </si>
  <si>
    <t>רכב צמוד ליום שלם עם לינה</t>
  </si>
  <si>
    <t>רכב צמוד ליום שלם עם לינה(שעות)</t>
  </si>
  <si>
    <t>רכב צמוד ליום שלם ללא לינה</t>
  </si>
  <si>
    <t>שעה נוספת</t>
  </si>
  <si>
    <t>שעה</t>
  </si>
  <si>
    <t>ק"מ נוסף</t>
  </si>
  <si>
    <t>ק"מ</t>
  </si>
  <si>
    <t>פחות מ- 3 שנים</t>
  </si>
  <si>
    <t>3 שנים</t>
  </si>
  <si>
    <t>4-8 שנים</t>
  </si>
  <si>
    <t>9 שנים ומעלה</t>
  </si>
  <si>
    <r>
      <t xml:space="preserve">שנות ניסיון בביצוע הפעילות
</t>
    </r>
    <r>
      <rPr>
        <b/>
        <sz val="11"/>
        <color indexed="10"/>
        <rFont val="Arial"/>
        <family val="2"/>
      </rPr>
      <t/>
    </r>
  </si>
  <si>
    <t>לכל שנה +0.50</t>
  </si>
  <si>
    <t>מתאם הפרוייקט</t>
  </si>
  <si>
    <t>מתאם הפרויקט</t>
  </si>
  <si>
    <t>חובש מאבטח ליממה</t>
  </si>
  <si>
    <t xml:space="preserve">ניסיון בארגון וביצוע  סמינרים </t>
  </si>
  <si>
    <t>פחות מ- 5,000 ימי משתלם</t>
  </si>
  <si>
    <t xml:space="preserve"> 5,000 ימי משתלם</t>
  </si>
  <si>
    <r>
      <t xml:space="preserve">שנות ניסיון בביצוע הפעלה ארגונית חינוכית
</t>
    </r>
    <r>
      <rPr>
        <b/>
        <sz val="11"/>
        <color indexed="10"/>
        <rFont val="Arial"/>
        <family val="2"/>
      </rPr>
      <t/>
    </r>
  </si>
  <si>
    <t>הנושא: מתן שירותים להפעלת סמינרים ומחנות בתנאי פנימייה לתלמידים, למדריכים רכזי טיולים בית ספריים, לרכזי חינוך חברתי ולמורים בחינוך העל יסודי ובחינוך הבלתי פורמאלי-לנושא מספר 1 – תחום מחנות מדריכי של"ח צעירים</t>
  </si>
  <si>
    <t>פחות מ- 60 מחנות</t>
  </si>
  <si>
    <t xml:space="preserve"> 61-80 מחנות</t>
  </si>
  <si>
    <t>81 - 100 מחנות</t>
  </si>
  <si>
    <t>101 - 120 מחנות</t>
  </si>
  <si>
    <t xml:space="preserve"> 121 מחנות ומעלה</t>
  </si>
  <si>
    <t>מחנות כהגדרתם במכרז מצטברים בשלוש השנים האחרונות</t>
  </si>
  <si>
    <t xml:space="preserve">ניסיון בארגון וביצוע מחנות </t>
  </si>
  <si>
    <t>ימי משתלם מצטברים בשלוש השנים האחרונות</t>
  </si>
  <si>
    <t xml:space="preserve"> 5,001-7500 ימי משתלם</t>
  </si>
  <si>
    <t xml:space="preserve"> 7,501-10,000 ימי משתלם</t>
  </si>
  <si>
    <t xml:space="preserve"> 10,001 ימי משתלם ומעלה</t>
  </si>
  <si>
    <t>21/6.2023</t>
  </si>
  <si>
    <t>פעילות העשרה</t>
  </si>
  <si>
    <t>סמינר קצר</t>
  </si>
  <si>
    <t>סמינר ארוך</t>
  </si>
  <si>
    <t>ימי חובש</t>
  </si>
  <si>
    <t>ימי רופא</t>
  </si>
  <si>
    <t>חולצה</t>
  </si>
  <si>
    <t>כובע רחב שוליים</t>
  </si>
  <si>
    <t>כובע</t>
  </si>
  <si>
    <t>תעודת מש"צ/מד"צ/מנהיג</t>
  </si>
  <si>
    <t>תעודה</t>
  </si>
  <si>
    <t>תעודת משתתף</t>
  </si>
  <si>
    <t>תיק אישי גדול</t>
  </si>
  <si>
    <t>תיק</t>
  </si>
  <si>
    <t>תרמיל גב</t>
  </si>
  <si>
    <t>תרמיל</t>
  </si>
  <si>
    <t>יומן שנה</t>
  </si>
  <si>
    <t>יומן</t>
  </si>
  <si>
    <t>סיכת דש</t>
  </si>
  <si>
    <t>סיכה</t>
  </si>
  <si>
    <t>צמיד מסיליקון</t>
  </si>
  <si>
    <t>צמיד</t>
  </si>
  <si>
    <t>חם צוואר</t>
  </si>
  <si>
    <t>סמל רקום</t>
  </si>
  <si>
    <t>סמל</t>
  </si>
  <si>
    <t>מזרון אישי</t>
  </si>
  <si>
    <t>מזרון</t>
  </si>
  <si>
    <t>מעיל פליז</t>
  </si>
  <si>
    <t>מעיל</t>
  </si>
  <si>
    <t>מעיל רוח</t>
  </si>
  <si>
    <t>קפוצ'ון</t>
  </si>
  <si>
    <r>
      <t xml:space="preserve">ציוד לסמינר של </t>
    </r>
    <r>
      <rPr>
        <b/>
        <sz val="10"/>
        <rFont val="David"/>
        <family val="2"/>
      </rPr>
      <t>100</t>
    </r>
    <r>
      <rPr>
        <sz val="10"/>
        <rFont val="David"/>
        <family val="2"/>
      </rPr>
      <t xml:space="preserve"> חניכים לפעילות בת שבוע (עפ"י רשימה שבנספח </t>
    </r>
    <r>
      <rPr>
        <b/>
        <sz val="10"/>
        <rFont val="David"/>
        <family val="2"/>
      </rPr>
      <t>4</t>
    </r>
    <r>
      <rPr>
        <sz val="10"/>
        <rFont val="David"/>
        <family val="2"/>
      </rPr>
      <t>)</t>
    </r>
  </si>
  <si>
    <t>100 חניכים לשבוע</t>
  </si>
  <si>
    <t xml:space="preserve">רכב צמוד ליום שלם ללא לינה </t>
  </si>
  <si>
    <t>רכב חילוץ צמוד</t>
  </si>
  <si>
    <t>רכב צמוד ליממה</t>
  </si>
  <si>
    <t>ציוד לגיחות שדה ל- 100 חניכים לפעילות עד שבוע (עפ"י רשימה שבנספח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</si>
</sst>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5" x14ac:knownFonts="1">
    <font>
      <sz val="10"/>
      <name val="Arial"/>
      <charset val="177"/>
    </font>
    <font>
      <sz val="10"/>
      <name val="Arial"/>
      <family val="2"/>
    </font>
    <font>
      <sz val="9"/>
      <name val="Arial"/>
      <family val="2"/>
      <charset val="177"/>
    </font>
    <font>
      <sz val="8"/>
      <name val="Arial"/>
      <family val="2"/>
      <charset val="177"/>
    </font>
    <font>
      <b/>
      <sz val="10"/>
      <name val="Arial"/>
      <family val="2"/>
      <charset val="177"/>
    </font>
    <font>
      <b/>
      <sz val="11"/>
      <name val="Arial"/>
      <family val="2"/>
      <charset val="177"/>
    </font>
    <font>
      <b/>
      <sz val="9"/>
      <name val="Arial"/>
      <family val="2"/>
      <charset val="177"/>
    </font>
    <font>
      <sz val="11"/>
      <name val="Arial"/>
      <family val="2"/>
      <charset val="177"/>
    </font>
    <font>
      <sz val="10"/>
      <name val="Arial"/>
      <family val="2"/>
      <charset val="177"/>
    </font>
    <font>
      <b/>
      <sz val="14"/>
      <name val="David"/>
      <family val="2"/>
      <charset val="177"/>
    </font>
    <font>
      <b/>
      <sz val="12"/>
      <name val="David"/>
      <family val="2"/>
      <charset val="177"/>
    </font>
    <font>
      <sz val="11"/>
      <name val="David"/>
      <family val="2"/>
      <charset val="177"/>
    </font>
    <font>
      <sz val="10"/>
      <name val="David"/>
      <family val="2"/>
      <charset val="177"/>
    </font>
    <font>
      <sz val="9"/>
      <name val="David"/>
      <family val="2"/>
      <charset val="177"/>
    </font>
    <font>
      <b/>
      <sz val="9"/>
      <name val="David"/>
      <family val="2"/>
      <charset val="177"/>
    </font>
    <font>
      <sz val="72"/>
      <name val="David"/>
      <family val="2"/>
      <charset val="177"/>
    </font>
    <font>
      <b/>
      <sz val="10"/>
      <name val="David"/>
      <family val="2"/>
      <charset val="177"/>
    </font>
    <font>
      <b/>
      <sz val="11"/>
      <name val="David"/>
      <family val="2"/>
      <charset val="177"/>
    </font>
    <font>
      <b/>
      <sz val="8"/>
      <name val="Arial"/>
      <family val="2"/>
      <charset val="177"/>
    </font>
    <font>
      <sz val="9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sz val="10"/>
      <name val="Arial"/>
      <family val="2"/>
    </font>
    <font>
      <b/>
      <sz val="9"/>
      <name val="David"/>
      <family val="2"/>
      <charset val="177"/>
    </font>
    <font>
      <b/>
      <i/>
      <sz val="11"/>
      <name val="David"/>
      <family val="2"/>
      <charset val="177"/>
    </font>
    <font>
      <sz val="10"/>
      <name val="David"/>
      <family val="2"/>
    </font>
    <font>
      <b/>
      <sz val="10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 diagonalUp="1" diagonalDown="1"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 style="dashed">
        <color indexed="55"/>
      </diagonal>
    </border>
    <border diagonalUp="1" diagonalDown="1">
      <left/>
      <right/>
      <top style="double">
        <color indexed="64"/>
      </top>
      <bottom style="thin">
        <color indexed="64"/>
      </bottom>
      <diagonal style="dashed">
        <color indexed="55"/>
      </diagonal>
    </border>
    <border diagonalUp="1" diagonalDown="1"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 style="dashed">
        <color indexed="55"/>
      </diagonal>
    </border>
    <border>
      <left style="thin">
        <color indexed="64"/>
      </left>
      <right/>
      <top/>
      <bottom style="thin">
        <color indexed="64"/>
      </bottom>
      <diagonal/>
    </border>
    <border diagonalUp="1" diagonalDown="1">
      <left style="double">
        <color indexed="64"/>
      </left>
      <right style="double">
        <color indexed="64"/>
      </right>
      <top/>
      <bottom style="thin">
        <color indexed="64"/>
      </bottom>
      <diagonal style="dashed">
        <color indexed="55"/>
      </diagonal>
    </border>
    <border diagonalUp="1" diagonalDown="1">
      <left/>
      <right/>
      <top/>
      <bottom style="thin">
        <color indexed="64"/>
      </bottom>
      <diagonal style="dashed">
        <color indexed="55"/>
      </diagonal>
    </border>
    <border diagonalUp="1" diagonalDown="1">
      <left style="thin">
        <color indexed="64"/>
      </left>
      <right style="double">
        <color indexed="64"/>
      </right>
      <top/>
      <bottom style="thin">
        <color indexed="64"/>
      </bottom>
      <diagonal style="dashed">
        <color indexed="55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/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/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/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 style="medium">
        <color indexed="64"/>
      </bottom>
      <diagonal style="dotted">
        <color indexed="64"/>
      </diagonal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2">
    <xf numFmtId="0" fontId="0" fillId="0" borderId="0" xfId="0"/>
    <xf numFmtId="9" fontId="6" fillId="0" borderId="1" xfId="0" applyNumberFormat="1" applyFont="1" applyBorder="1" applyAlignment="1">
      <alignment horizontal="center" vertical="center"/>
    </xf>
    <xf numFmtId="9" fontId="6" fillId="0" borderId="2" xfId="0" applyNumberFormat="1" applyFont="1" applyBorder="1" applyAlignment="1">
      <alignment horizontal="center" vertical="center"/>
    </xf>
    <xf numFmtId="9" fontId="6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9" fontId="5" fillId="0" borderId="4" xfId="0" applyNumberFormat="1" applyFont="1" applyBorder="1" applyAlignment="1">
      <alignment horizontal="centerContinuous" vertical="center"/>
    </xf>
    <xf numFmtId="0" fontId="10" fillId="0" borderId="5" xfId="0" applyFont="1" applyBorder="1" applyAlignment="1">
      <alignment horizontal="centerContinuous" vertical="center" readingOrder="2"/>
    </xf>
    <xf numFmtId="0" fontId="9" fillId="0" borderId="6" xfId="0" applyFont="1" applyBorder="1" applyAlignment="1">
      <alignment horizontal="center" vertical="center" readingOrder="2"/>
    </xf>
    <xf numFmtId="0" fontId="12" fillId="0" borderId="0" xfId="0" applyFont="1" applyAlignment="1">
      <alignment readingOrder="2"/>
    </xf>
    <xf numFmtId="0" fontId="10" fillId="0" borderId="1" xfId="0" applyFont="1" applyBorder="1" applyAlignment="1">
      <alignment horizontal="center" vertical="center" readingOrder="2"/>
    </xf>
    <xf numFmtId="0" fontId="12" fillId="0" borderId="0" xfId="0" applyFont="1" applyAlignment="1">
      <alignment horizontal="center" readingOrder="2"/>
    </xf>
    <xf numFmtId="0" fontId="12" fillId="0" borderId="0" xfId="0" applyFont="1"/>
    <xf numFmtId="0" fontId="11" fillId="0" borderId="7" xfId="0" applyFont="1" applyBorder="1" applyAlignment="1">
      <alignment horizontal="centerContinuous" vertical="center"/>
    </xf>
    <xf numFmtId="0" fontId="11" fillId="0" borderId="0" xfId="0" applyFont="1" applyAlignment="1">
      <alignment horizontal="centerContinuous" vertical="center"/>
    </xf>
    <xf numFmtId="0" fontId="11" fillId="0" borderId="8" xfId="0" applyFont="1" applyBorder="1" applyAlignment="1">
      <alignment horizontal="centerContinuous" vertical="center"/>
    </xf>
    <xf numFmtId="0" fontId="11" fillId="0" borderId="0" xfId="0" applyFont="1"/>
    <xf numFmtId="0" fontId="11" fillId="0" borderId="9" xfId="0" applyFont="1" applyBorder="1" applyAlignment="1">
      <alignment horizontal="center" vertical="center"/>
    </xf>
    <xf numFmtId="0" fontId="12" fillId="0" borderId="10" xfId="0" applyFont="1" applyBorder="1"/>
    <xf numFmtId="0" fontId="12" fillId="0" borderId="11" xfId="0" applyFont="1" applyBorder="1"/>
    <xf numFmtId="0" fontId="12" fillId="0" borderId="12" xfId="0" applyFont="1" applyBorder="1"/>
    <xf numFmtId="0" fontId="12" fillId="0" borderId="5" xfId="0" applyFont="1" applyBorder="1"/>
    <xf numFmtId="0" fontId="12" fillId="0" borderId="6" xfId="0" applyFont="1" applyBorder="1"/>
    <xf numFmtId="0" fontId="12" fillId="0" borderId="4" xfId="0" applyFont="1" applyBorder="1"/>
    <xf numFmtId="0" fontId="12" fillId="0" borderId="7" xfId="0" applyFont="1" applyBorder="1"/>
    <xf numFmtId="9" fontId="16" fillId="0" borderId="0" xfId="0" applyNumberFormat="1" applyFont="1" applyAlignment="1">
      <alignment horizontal="center"/>
    </xf>
    <xf numFmtId="0" fontId="12" fillId="0" borderId="13" xfId="0" applyFont="1" applyBorder="1"/>
    <xf numFmtId="0" fontId="12" fillId="0" borderId="1" xfId="0" applyFont="1" applyBorder="1"/>
    <xf numFmtId="0" fontId="12" fillId="0" borderId="14" xfId="0" applyFont="1" applyBorder="1"/>
    <xf numFmtId="0" fontId="8" fillId="0" borderId="11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2" xfId="0" applyFont="1" applyBorder="1"/>
    <xf numFmtId="0" fontId="8" fillId="0" borderId="17" xfId="0" applyFont="1" applyBorder="1"/>
    <xf numFmtId="0" fontId="17" fillId="0" borderId="18" xfId="0" applyFont="1" applyBorder="1" applyAlignment="1">
      <alignment horizontal="center" vertical="center" readingOrder="2"/>
    </xf>
    <xf numFmtId="0" fontId="17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7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22" fontId="4" fillId="0" borderId="14" xfId="0" applyNumberFormat="1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readingOrder="2"/>
    </xf>
    <xf numFmtId="0" fontId="5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readingOrder="2"/>
    </xf>
    <xf numFmtId="3" fontId="8" fillId="0" borderId="19" xfId="0" applyNumberFormat="1" applyFont="1" applyBorder="1" applyAlignment="1">
      <alignment horizontal="center"/>
    </xf>
    <xf numFmtId="0" fontId="10" fillId="0" borderId="0" xfId="0" applyFont="1"/>
    <xf numFmtId="0" fontId="17" fillId="0" borderId="0" xfId="0" applyFont="1" applyAlignment="1">
      <alignment horizontal="center" vertical="center"/>
    </xf>
    <xf numFmtId="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 wrapText="1"/>
    </xf>
    <xf numFmtId="0" fontId="11" fillId="0" borderId="4" xfId="0" applyFont="1" applyBorder="1" applyAlignment="1">
      <alignment horizontal="center" vertical="center" wrapText="1" readingOrder="2"/>
    </xf>
    <xf numFmtId="0" fontId="11" fillId="0" borderId="20" xfId="0" applyFont="1" applyBorder="1" applyAlignment="1">
      <alignment horizontal="center" vertical="center" wrapText="1" readingOrder="2"/>
    </xf>
    <xf numFmtId="0" fontId="12" fillId="0" borderId="0" xfId="0" applyFont="1" applyAlignment="1">
      <alignment horizontal="center" vertical="center" wrapText="1" readingOrder="2"/>
    </xf>
    <xf numFmtId="0" fontId="11" fillId="0" borderId="14" xfId="0" applyFont="1" applyBorder="1" applyAlignment="1">
      <alignment horizontal="center" vertical="center" wrapText="1" readingOrder="2"/>
    </xf>
    <xf numFmtId="0" fontId="11" fillId="0" borderId="1" xfId="0" applyFont="1" applyBorder="1" applyAlignment="1">
      <alignment horizontal="center" vertical="center" wrapText="1" readingOrder="2"/>
    </xf>
    <xf numFmtId="0" fontId="11" fillId="0" borderId="21" xfId="0" applyFont="1" applyBorder="1" applyAlignment="1">
      <alignment horizontal="center" vertical="center" wrapText="1" readingOrder="2"/>
    </xf>
    <xf numFmtId="0" fontId="15" fillId="0" borderId="0" xfId="0" applyFont="1" applyAlignment="1">
      <alignment horizontal="center" vertical="center" wrapText="1" readingOrder="2"/>
    </xf>
    <xf numFmtId="0" fontId="13" fillId="0" borderId="22" xfId="0" applyFont="1" applyBorder="1" applyAlignment="1">
      <alignment horizontal="center" vertical="center" wrapText="1" readingOrder="2"/>
    </xf>
    <xf numFmtId="9" fontId="2" fillId="0" borderId="23" xfId="0" applyNumberFormat="1" applyFont="1" applyBorder="1" applyAlignment="1">
      <alignment horizontal="center" vertical="center" wrapText="1" readingOrder="2"/>
    </xf>
    <xf numFmtId="0" fontId="12" fillId="0" borderId="24" xfId="0" applyFont="1" applyBorder="1" applyAlignment="1">
      <alignment horizontal="center" vertical="center" wrapText="1" readingOrder="2"/>
    </xf>
    <xf numFmtId="9" fontId="2" fillId="0" borderId="25" xfId="0" applyNumberFormat="1" applyFont="1" applyBorder="1" applyAlignment="1">
      <alignment horizontal="center" vertical="center" wrapText="1" readingOrder="2"/>
    </xf>
    <xf numFmtId="0" fontId="14" fillId="0" borderId="6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4" fontId="19" fillId="0" borderId="20" xfId="0" applyNumberFormat="1" applyFont="1" applyBorder="1" applyAlignment="1">
      <alignment horizontal="center" vertical="center" wrapText="1" readingOrder="2"/>
    </xf>
    <xf numFmtId="4" fontId="19" fillId="0" borderId="26" xfId="0" applyNumberFormat="1" applyFont="1" applyBorder="1" applyAlignment="1">
      <alignment horizontal="center" vertical="center" wrapText="1" readingOrder="2"/>
    </xf>
    <xf numFmtId="4" fontId="19" fillId="0" borderId="27" xfId="0" applyNumberFormat="1" applyFont="1" applyBorder="1" applyAlignment="1">
      <alignment horizontal="center" vertical="center" wrapText="1" readingOrder="2"/>
    </xf>
    <xf numFmtId="4" fontId="19" fillId="0" borderId="0" xfId="0" applyNumberFormat="1" applyFont="1" applyAlignment="1">
      <alignment horizontal="center" vertical="center" wrapText="1" readingOrder="2"/>
    </xf>
    <xf numFmtId="4" fontId="19" fillId="0" borderId="28" xfId="0" applyNumberFormat="1" applyFont="1" applyBorder="1" applyAlignment="1">
      <alignment horizontal="center" vertical="center" wrapText="1" readingOrder="2"/>
    </xf>
    <xf numFmtId="3" fontId="23" fillId="0" borderId="25" xfId="0" applyNumberFormat="1" applyFont="1" applyBorder="1" applyAlignment="1">
      <alignment horizontal="center" vertical="center" wrapText="1" readingOrder="2"/>
    </xf>
    <xf numFmtId="4" fontId="23" fillId="0" borderId="20" xfId="0" applyNumberFormat="1" applyFont="1" applyBorder="1" applyAlignment="1">
      <alignment horizontal="center" vertical="center" wrapText="1" readingOrder="2"/>
    </xf>
    <xf numFmtId="4" fontId="23" fillId="0" borderId="27" xfId="0" applyNumberFormat="1" applyFont="1" applyBorder="1" applyAlignment="1">
      <alignment horizontal="center" vertical="center" wrapText="1" readingOrder="2"/>
    </xf>
    <xf numFmtId="4" fontId="23" fillId="0" borderId="28" xfId="0" applyNumberFormat="1" applyFont="1" applyBorder="1" applyAlignment="1">
      <alignment horizontal="center" vertical="center" wrapText="1" readingOrder="2"/>
    </xf>
    <xf numFmtId="0" fontId="0" fillId="0" borderId="0" xfId="0" applyAlignment="1">
      <alignment horizontal="center" vertical="center"/>
    </xf>
    <xf numFmtId="0" fontId="5" fillId="0" borderId="23" xfId="0" applyFont="1" applyBorder="1" applyAlignment="1">
      <alignment horizontal="center" vertical="center" wrapText="1" readingOrder="2"/>
    </xf>
    <xf numFmtId="0" fontId="12" fillId="0" borderId="29" xfId="0" applyFont="1" applyBorder="1" applyAlignment="1">
      <alignment horizontal="center" vertical="center" wrapText="1" readingOrder="2"/>
    </xf>
    <xf numFmtId="9" fontId="2" fillId="0" borderId="10" xfId="0" applyNumberFormat="1" applyFont="1" applyBorder="1" applyAlignment="1">
      <alignment horizontal="center" vertical="center" wrapText="1" readingOrder="2"/>
    </xf>
    <xf numFmtId="4" fontId="19" fillId="0" borderId="30" xfId="0" applyNumberFormat="1" applyFont="1" applyBorder="1" applyAlignment="1">
      <alignment horizontal="center" vertical="center" wrapText="1" readingOrder="2"/>
    </xf>
    <xf numFmtId="0" fontId="12" fillId="0" borderId="31" xfId="0" applyFont="1" applyBorder="1" applyAlignment="1">
      <alignment horizontal="center" vertical="center" wrapText="1" readingOrder="2"/>
    </xf>
    <xf numFmtId="9" fontId="19" fillId="0" borderId="10" xfId="0" applyNumberFormat="1" applyFont="1" applyBorder="1" applyAlignment="1">
      <alignment horizontal="center" vertical="center" wrapText="1" readingOrder="2"/>
    </xf>
    <xf numFmtId="0" fontId="17" fillId="2" borderId="32" xfId="0" applyFont="1" applyFill="1" applyBorder="1" applyAlignment="1">
      <alignment horizontal="center" vertical="center" wrapText="1" readingOrder="2"/>
    </xf>
    <xf numFmtId="0" fontId="14" fillId="2" borderId="33" xfId="0" applyFont="1" applyFill="1" applyBorder="1" applyAlignment="1">
      <alignment horizontal="center" vertical="center" wrapText="1" readingOrder="2"/>
    </xf>
    <xf numFmtId="9" fontId="6" fillId="2" borderId="34" xfId="0" applyNumberFormat="1" applyFont="1" applyFill="1" applyBorder="1" applyAlignment="1">
      <alignment horizontal="center" vertical="center" wrapText="1" readingOrder="2"/>
    </xf>
    <xf numFmtId="4" fontId="23" fillId="2" borderId="35" xfId="0" applyNumberFormat="1" applyFont="1" applyFill="1" applyBorder="1" applyAlignment="1">
      <alignment horizontal="center" vertical="center" wrapText="1" readingOrder="2"/>
    </xf>
    <xf numFmtId="4" fontId="23" fillId="2" borderId="36" xfId="0" applyNumberFormat="1" applyFont="1" applyFill="1" applyBorder="1" applyAlignment="1">
      <alignment horizontal="center" vertical="center" wrapText="1" readingOrder="2"/>
    </xf>
    <xf numFmtId="0" fontId="14" fillId="2" borderId="34" xfId="0" applyFont="1" applyFill="1" applyBorder="1" applyAlignment="1">
      <alignment horizontal="center" vertical="center" wrapText="1" readingOrder="2"/>
    </xf>
    <xf numFmtId="3" fontId="6" fillId="2" borderId="34" xfId="0" applyNumberFormat="1" applyFont="1" applyFill="1" applyBorder="1" applyAlignment="1">
      <alignment horizontal="center" vertical="center" wrapText="1" readingOrder="2"/>
    </xf>
    <xf numFmtId="3" fontId="6" fillId="2" borderId="35" xfId="0" applyNumberFormat="1" applyFont="1" applyFill="1" applyBorder="1" applyAlignment="1">
      <alignment horizontal="center" vertical="center" wrapText="1" readingOrder="2"/>
    </xf>
    <xf numFmtId="4" fontId="23" fillId="2" borderId="37" xfId="0" applyNumberFormat="1" applyFont="1" applyFill="1" applyBorder="1" applyAlignment="1">
      <alignment horizontal="center" vertical="center" wrapText="1" readingOrder="2"/>
    </xf>
    <xf numFmtId="2" fontId="12" fillId="0" borderId="38" xfId="0" applyNumberFormat="1" applyFont="1" applyBorder="1" applyAlignment="1">
      <alignment horizontal="center" vertical="center" wrapText="1"/>
    </xf>
    <xf numFmtId="2" fontId="8" fillId="0" borderId="0" xfId="0" applyNumberFormat="1" applyFont="1" applyAlignment="1">
      <alignment horizontal="center" vertical="center" wrapText="1"/>
    </xf>
    <xf numFmtId="2" fontId="8" fillId="0" borderId="39" xfId="0" applyNumberFormat="1" applyFont="1" applyBorder="1" applyAlignment="1">
      <alignment horizontal="center" vertical="center" wrapText="1"/>
    </xf>
    <xf numFmtId="2" fontId="8" fillId="0" borderId="3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2" fontId="8" fillId="0" borderId="20" xfId="0" applyNumberFormat="1" applyFont="1" applyBorder="1" applyAlignment="1">
      <alignment horizontal="center" vertical="center" wrapText="1"/>
    </xf>
    <xf numFmtId="2" fontId="8" fillId="0" borderId="40" xfId="0" applyNumberFormat="1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41" xfId="0" applyFont="1" applyBorder="1" applyAlignment="1">
      <alignment horizontal="center" vertical="center" wrapText="1" readingOrder="2"/>
    </xf>
    <xf numFmtId="3" fontId="0" fillId="0" borderId="0" xfId="0" applyNumberFormat="1"/>
    <xf numFmtId="0" fontId="14" fillId="0" borderId="6" xfId="0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27" fillId="0" borderId="42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7" fillId="0" borderId="44" xfId="0" applyFont="1" applyBorder="1" applyAlignment="1">
      <alignment horizontal="center" vertical="center" wrapText="1"/>
    </xf>
    <xf numFmtId="0" fontId="27" fillId="0" borderId="45" xfId="0" applyFont="1" applyBorder="1" applyAlignment="1">
      <alignment horizontal="center" vertical="center" wrapText="1"/>
    </xf>
    <xf numFmtId="0" fontId="28" fillId="0" borderId="46" xfId="0" applyFont="1" applyBorder="1" applyAlignment="1">
      <alignment horizontal="center" vertical="center" wrapText="1" readingOrder="2"/>
    </xf>
    <xf numFmtId="0" fontId="28" fillId="0" borderId="47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8" fillId="0" borderId="48" xfId="0" applyFont="1" applyBorder="1" applyAlignment="1">
      <alignment horizontal="center" vertical="center" wrapText="1" readingOrder="2"/>
    </xf>
    <xf numFmtId="0" fontId="28" fillId="0" borderId="49" xfId="0" applyFont="1" applyBorder="1" applyAlignment="1">
      <alignment horizontal="center" vertical="center" wrapText="1"/>
    </xf>
    <xf numFmtId="0" fontId="28" fillId="0" borderId="49" xfId="0" quotePrefix="1" applyFont="1" applyBorder="1" applyAlignment="1">
      <alignment horizontal="center" vertical="center" wrapText="1"/>
    </xf>
    <xf numFmtId="0" fontId="28" fillId="0" borderId="50" xfId="0" applyFont="1" applyBorder="1" applyAlignment="1">
      <alignment horizontal="center" vertical="center" wrapText="1" readingOrder="2"/>
    </xf>
    <xf numFmtId="0" fontId="28" fillId="0" borderId="51" xfId="0" applyFont="1" applyBorder="1" applyAlignment="1">
      <alignment horizontal="center" vertical="center" wrapText="1"/>
    </xf>
    <xf numFmtId="0" fontId="0" fillId="0" borderId="0" xfId="0" applyAlignment="1">
      <alignment horizontal="center" readingOrder="2"/>
    </xf>
    <xf numFmtId="0" fontId="28" fillId="0" borderId="52" xfId="0" applyFont="1" applyBorder="1" applyAlignment="1">
      <alignment horizontal="center" vertical="center" wrapText="1" readingOrder="2"/>
    </xf>
    <xf numFmtId="0" fontId="0" fillId="0" borderId="20" xfId="0" applyBorder="1"/>
    <xf numFmtId="17" fontId="28" fillId="0" borderId="52" xfId="0" applyNumberFormat="1" applyFont="1" applyBorder="1" applyAlignment="1">
      <alignment horizontal="center" vertical="center" wrapText="1" readingOrder="2"/>
    </xf>
    <xf numFmtId="0" fontId="28" fillId="0" borderId="53" xfId="0" applyFont="1" applyBorder="1" applyAlignment="1">
      <alignment horizontal="center" vertical="center" wrapText="1" readingOrder="2"/>
    </xf>
    <xf numFmtId="0" fontId="26" fillId="0" borderId="0" xfId="0" applyFont="1"/>
    <xf numFmtId="4" fontId="28" fillId="0" borderId="54" xfId="0" applyNumberFormat="1" applyFont="1" applyBorder="1" applyAlignment="1">
      <alignment horizontal="center" vertical="center" wrapText="1" readingOrder="2"/>
    </xf>
    <xf numFmtId="3" fontId="28" fillId="0" borderId="54" xfId="0" applyNumberFormat="1" applyFont="1" applyBorder="1" applyAlignment="1">
      <alignment horizontal="center" vertical="center" wrapText="1" readingOrder="2"/>
    </xf>
    <xf numFmtId="9" fontId="27" fillId="0" borderId="0" xfId="0" applyNumberFormat="1" applyFont="1"/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horizontal="center" vertical="center"/>
    </xf>
    <xf numFmtId="0" fontId="28" fillId="0" borderId="55" xfId="0" applyFont="1" applyBorder="1" applyAlignment="1">
      <alignment horizontal="center" vertical="center" wrapText="1"/>
    </xf>
    <xf numFmtId="3" fontId="26" fillId="0" borderId="0" xfId="0" applyNumberFormat="1" applyFont="1"/>
    <xf numFmtId="3" fontId="27" fillId="0" borderId="45" xfId="0" applyNumberFormat="1" applyFont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31" fillId="0" borderId="41" xfId="0" applyFont="1" applyBorder="1" applyAlignment="1">
      <alignment horizontal="center" vertical="center" wrapText="1" readingOrder="2"/>
    </xf>
    <xf numFmtId="0" fontId="31" fillId="0" borderId="10" xfId="0" applyFont="1" applyBorder="1" applyAlignment="1">
      <alignment horizontal="center" vertical="center" wrapText="1" readingOrder="2"/>
    </xf>
    <xf numFmtId="0" fontId="31" fillId="0" borderId="25" xfId="0" applyFont="1" applyBorder="1" applyAlignment="1">
      <alignment horizontal="center" vertical="center" wrapText="1" readingOrder="2"/>
    </xf>
    <xf numFmtId="0" fontId="27" fillId="0" borderId="56" xfId="0" applyFont="1" applyBorder="1" applyAlignment="1">
      <alignment horizontal="center" vertical="center" wrapText="1"/>
    </xf>
    <xf numFmtId="0" fontId="27" fillId="0" borderId="57" xfId="0" applyFont="1" applyBorder="1" applyAlignment="1">
      <alignment horizontal="center" vertical="center" wrapText="1"/>
    </xf>
    <xf numFmtId="3" fontId="27" fillId="0" borderId="58" xfId="0" applyNumberFormat="1" applyFont="1" applyBorder="1" applyAlignment="1">
      <alignment horizontal="center" vertical="center" wrapText="1"/>
    </xf>
    <xf numFmtId="0" fontId="27" fillId="0" borderId="58" xfId="0" applyFont="1" applyBorder="1" applyAlignment="1">
      <alignment horizontal="center" vertical="center" wrapText="1"/>
    </xf>
    <xf numFmtId="0" fontId="27" fillId="0" borderId="59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 readingOrder="2"/>
    </xf>
    <xf numFmtId="0" fontId="17" fillId="2" borderId="36" xfId="0" applyFont="1" applyFill="1" applyBorder="1" applyAlignment="1">
      <alignment horizontal="center" vertical="center" wrapText="1" readingOrder="2"/>
    </xf>
    <xf numFmtId="0" fontId="30" fillId="0" borderId="60" xfId="0" applyFon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3" fontId="28" fillId="0" borderId="60" xfId="0" applyNumberFormat="1" applyFont="1" applyBorder="1" applyAlignment="1">
      <alignment horizontal="center" vertical="center" wrapText="1" readingOrder="2"/>
    </xf>
    <xf numFmtId="4" fontId="28" fillId="0" borderId="60" xfId="0" applyNumberFormat="1" applyFont="1" applyBorder="1" applyAlignment="1">
      <alignment horizontal="center" vertical="center" wrapText="1" readingOrder="2"/>
    </xf>
    <xf numFmtId="0" fontId="30" fillId="0" borderId="61" xfId="0" applyFont="1" applyBorder="1" applyAlignment="1">
      <alignment horizontal="center" vertical="center"/>
    </xf>
    <xf numFmtId="0" fontId="27" fillId="0" borderId="62" xfId="0" applyFont="1" applyBorder="1" applyAlignment="1">
      <alignment horizontal="center" vertical="center" wrapText="1"/>
    </xf>
    <xf numFmtId="3" fontId="28" fillId="0" borderId="63" xfId="0" applyNumberFormat="1" applyFont="1" applyBorder="1" applyAlignment="1">
      <alignment horizontal="center" vertical="center" wrapText="1" readingOrder="2"/>
    </xf>
    <xf numFmtId="4" fontId="28" fillId="0" borderId="63" xfId="0" applyNumberFormat="1" applyFont="1" applyBorder="1" applyAlignment="1">
      <alignment horizontal="center" vertical="center" wrapText="1" readingOrder="2"/>
    </xf>
    <xf numFmtId="0" fontId="17" fillId="0" borderId="64" xfId="0" applyFont="1" applyBorder="1" applyAlignment="1">
      <alignment horizontal="center" vertical="center"/>
    </xf>
    <xf numFmtId="0" fontId="13" fillId="0" borderId="65" xfId="0" applyFont="1" applyBorder="1" applyAlignment="1">
      <alignment horizontal="center" vertical="center" wrapText="1" readingOrder="2"/>
    </xf>
    <xf numFmtId="3" fontId="23" fillId="0" borderId="65" xfId="0" applyNumberFormat="1" applyFont="1" applyBorder="1" applyAlignment="1">
      <alignment horizontal="center" vertical="center" wrapText="1" readingOrder="2"/>
    </xf>
    <xf numFmtId="4" fontId="23" fillId="0" borderId="66" xfId="0" applyNumberFormat="1" applyFont="1" applyBorder="1" applyAlignment="1">
      <alignment horizontal="center" vertical="center" wrapText="1" readingOrder="2"/>
    </xf>
    <xf numFmtId="4" fontId="23" fillId="0" borderId="67" xfId="0" applyNumberFormat="1" applyFont="1" applyBorder="1" applyAlignment="1">
      <alignment horizontal="center" vertical="center" wrapText="1" readingOrder="2"/>
    </xf>
    <xf numFmtId="0" fontId="14" fillId="0" borderId="65" xfId="0" applyFont="1" applyBorder="1" applyAlignment="1">
      <alignment horizontal="center" vertical="center" wrapText="1" readingOrder="2"/>
    </xf>
    <xf numFmtId="0" fontId="12" fillId="0" borderId="68" xfId="0" applyFont="1" applyBorder="1" applyAlignment="1">
      <alignment horizontal="center" vertical="center"/>
    </xf>
    <xf numFmtId="1" fontId="6" fillId="0" borderId="20" xfId="0" applyNumberFormat="1" applyFont="1" applyBorder="1" applyAlignment="1">
      <alignment horizontal="center" vertical="center" readingOrder="2"/>
    </xf>
    <xf numFmtId="1" fontId="6" fillId="0" borderId="26" xfId="0" applyNumberFormat="1" applyFont="1" applyBorder="1" applyAlignment="1">
      <alignment horizontal="center" vertical="center" readingOrder="2"/>
    </xf>
    <xf numFmtId="1" fontId="6" fillId="0" borderId="22" xfId="0" applyNumberFormat="1" applyFont="1" applyBorder="1" applyAlignment="1">
      <alignment horizontal="center" vertical="center" readingOrder="2"/>
    </xf>
    <xf numFmtId="0" fontId="12" fillId="0" borderId="24" xfId="0" applyFont="1" applyBorder="1" applyAlignment="1">
      <alignment horizontal="center" vertical="center" readingOrder="2"/>
    </xf>
    <xf numFmtId="0" fontId="13" fillId="0" borderId="41" xfId="0" applyFont="1" applyBorder="1" applyAlignment="1">
      <alignment horizontal="center" vertical="center" wrapText="1" readingOrder="2"/>
    </xf>
    <xf numFmtId="0" fontId="17" fillId="0" borderId="68" xfId="0" applyFont="1" applyBorder="1" applyAlignment="1">
      <alignment horizontal="center" vertical="center"/>
    </xf>
    <xf numFmtId="0" fontId="13" fillId="0" borderId="69" xfId="0" applyFont="1" applyBorder="1" applyAlignment="1">
      <alignment horizontal="center" vertical="center" wrapText="1" readingOrder="2"/>
    </xf>
    <xf numFmtId="3" fontId="23" fillId="0" borderId="69" xfId="0" applyNumberFormat="1" applyFont="1" applyBorder="1" applyAlignment="1">
      <alignment horizontal="center" vertical="center" wrapText="1" readingOrder="2"/>
    </xf>
    <xf numFmtId="4" fontId="23" fillId="0" borderId="70" xfId="0" applyNumberFormat="1" applyFont="1" applyBorder="1" applyAlignment="1">
      <alignment horizontal="center" vertical="center" wrapText="1" readingOrder="2"/>
    </xf>
    <xf numFmtId="4" fontId="23" fillId="0" borderId="71" xfId="0" applyNumberFormat="1" applyFont="1" applyBorder="1" applyAlignment="1">
      <alignment horizontal="center" vertical="center" wrapText="1" readingOrder="2"/>
    </xf>
    <xf numFmtId="0" fontId="14" fillId="0" borderId="69" xfId="0" applyFont="1" applyBorder="1" applyAlignment="1">
      <alignment horizontal="center" vertical="center" wrapText="1" readingOrder="2"/>
    </xf>
    <xf numFmtId="3" fontId="23" fillId="0" borderId="23" xfId="0" applyNumberFormat="1" applyFont="1" applyBorder="1" applyAlignment="1">
      <alignment horizontal="center" vertical="center" wrapText="1" readingOrder="2"/>
    </xf>
    <xf numFmtId="4" fontId="23" fillId="0" borderId="26" xfId="0" applyNumberFormat="1" applyFont="1" applyBorder="1" applyAlignment="1">
      <alignment horizontal="center" vertical="center" wrapText="1" readingOrder="2"/>
    </xf>
    <xf numFmtId="0" fontId="14" fillId="0" borderId="22" xfId="0" applyFont="1" applyBorder="1" applyAlignment="1">
      <alignment horizontal="center" vertical="center" wrapText="1" readingOrder="2"/>
    </xf>
    <xf numFmtId="0" fontId="12" fillId="0" borderId="72" xfId="0" applyFont="1" applyBorder="1" applyAlignment="1">
      <alignment horizontal="center" vertical="center" readingOrder="2"/>
    </xf>
    <xf numFmtId="0" fontId="13" fillId="0" borderId="73" xfId="0" applyFont="1" applyBorder="1" applyAlignment="1">
      <alignment horizontal="center" vertical="center" wrapText="1" readingOrder="2"/>
    </xf>
    <xf numFmtId="3" fontId="23" fillId="0" borderId="74" xfId="0" applyNumberFormat="1" applyFont="1" applyBorder="1" applyAlignment="1">
      <alignment horizontal="center" vertical="center" wrapText="1" readingOrder="2"/>
    </xf>
    <xf numFmtId="4" fontId="23" fillId="0" borderId="75" xfId="0" applyNumberFormat="1" applyFont="1" applyBorder="1" applyAlignment="1">
      <alignment horizontal="center" vertical="center" wrapText="1" readingOrder="2"/>
    </xf>
    <xf numFmtId="4" fontId="23" fillId="0" borderId="29" xfId="0" applyNumberFormat="1" applyFont="1" applyBorder="1" applyAlignment="1">
      <alignment horizontal="center" vertical="center" wrapText="1" readingOrder="2"/>
    </xf>
    <xf numFmtId="0" fontId="14" fillId="0" borderId="73" xfId="0" applyFont="1" applyBorder="1" applyAlignment="1">
      <alignment horizontal="center" vertical="center" wrapText="1" readingOrder="2"/>
    </xf>
    <xf numFmtId="0" fontId="28" fillId="0" borderId="76" xfId="0" applyFont="1" applyBorder="1" applyAlignment="1">
      <alignment vertical="center" wrapText="1" readingOrder="2"/>
    </xf>
    <xf numFmtId="0" fontId="28" fillId="0" borderId="77" xfId="0" applyFont="1" applyBorder="1" applyAlignment="1">
      <alignment horizontal="center" vertical="center" wrapText="1" readingOrder="2"/>
    </xf>
    <xf numFmtId="0" fontId="28" fillId="0" borderId="59" xfId="0" applyFont="1" applyBorder="1" applyAlignment="1">
      <alignment horizontal="center" vertical="center" wrapText="1"/>
    </xf>
    <xf numFmtId="0" fontId="28" fillId="0" borderId="112" xfId="0" quotePrefix="1" applyFont="1" applyBorder="1" applyAlignment="1">
      <alignment horizontal="center" vertical="center" wrapText="1"/>
    </xf>
    <xf numFmtId="164" fontId="28" fillId="0" borderId="46" xfId="1" applyNumberFormat="1" applyFont="1" applyFill="1" applyBorder="1" applyAlignment="1">
      <alignment horizontal="center" vertical="center" wrapText="1"/>
    </xf>
    <xf numFmtId="10" fontId="28" fillId="0" borderId="46" xfId="1" applyNumberFormat="1" applyFont="1" applyFill="1" applyBorder="1" applyAlignment="1">
      <alignment horizontal="center" vertical="center" wrapText="1"/>
    </xf>
    <xf numFmtId="0" fontId="33" fillId="0" borderId="24" xfId="0" applyFont="1" applyBorder="1" applyAlignment="1">
      <alignment horizontal="center" vertical="center" wrapText="1" readingOrder="2"/>
    </xf>
    <xf numFmtId="4" fontId="23" fillId="0" borderId="94" xfId="0" applyNumberFormat="1" applyFont="1" applyBorder="1" applyAlignment="1">
      <alignment horizontal="center" vertical="center" wrapText="1" readingOrder="2"/>
    </xf>
    <xf numFmtId="4" fontId="23" fillId="0" borderId="104" xfId="0" applyNumberFormat="1" applyFont="1" applyBorder="1" applyAlignment="1">
      <alignment horizontal="center" vertical="center" wrapText="1" readingOrder="2"/>
    </xf>
    <xf numFmtId="0" fontId="14" fillId="0" borderId="105" xfId="0" applyFont="1" applyBorder="1" applyAlignment="1">
      <alignment horizontal="center" vertical="center" wrapText="1" readingOrder="2"/>
    </xf>
    <xf numFmtId="0" fontId="22" fillId="0" borderId="0" xfId="0" applyFont="1" applyAlignment="1">
      <alignment horizontal="center" wrapText="1"/>
    </xf>
    <xf numFmtId="0" fontId="0" fillId="0" borderId="94" xfId="0" applyBorder="1" applyAlignment="1">
      <alignment horizontal="center" vertical="center"/>
    </xf>
    <xf numFmtId="0" fontId="26" fillId="0" borderId="0" xfId="0" applyFont="1" applyAlignment="1">
      <alignment horizontal="right"/>
    </xf>
    <xf numFmtId="0" fontId="28" fillId="0" borderId="76" xfId="0" applyFont="1" applyBorder="1" applyAlignment="1">
      <alignment horizontal="center" vertical="center" wrapText="1" readingOrder="2"/>
    </xf>
    <xf numFmtId="0" fontId="28" fillId="0" borderId="80" xfId="0" applyFont="1" applyBorder="1" applyAlignment="1">
      <alignment horizontal="center" vertical="center" wrapText="1" readingOrder="2"/>
    </xf>
    <xf numFmtId="0" fontId="28" fillId="0" borderId="81" xfId="0" applyFont="1" applyBorder="1" applyAlignment="1">
      <alignment horizontal="center" vertical="center" wrapText="1" readingOrder="2"/>
    </xf>
    <xf numFmtId="0" fontId="28" fillId="0" borderId="76" xfId="0" applyFont="1" applyBorder="1" applyAlignment="1">
      <alignment horizontal="center" vertical="center" wrapText="1"/>
    </xf>
    <xf numFmtId="0" fontId="28" fillId="0" borderId="80" xfId="0" applyFont="1" applyBorder="1" applyAlignment="1">
      <alignment horizontal="center" vertical="center" wrapText="1"/>
    </xf>
    <xf numFmtId="0" fontId="28" fillId="0" borderId="81" xfId="0" applyFont="1" applyBorder="1" applyAlignment="1">
      <alignment horizontal="center" vertical="center" wrapText="1"/>
    </xf>
    <xf numFmtId="0" fontId="28" fillId="0" borderId="95" xfId="0" applyFont="1" applyBorder="1" applyAlignment="1">
      <alignment horizontal="center" vertical="center" wrapText="1" readingOrder="2"/>
    </xf>
    <xf numFmtId="0" fontId="28" fillId="0" borderId="96" xfId="0" applyFont="1" applyBorder="1" applyAlignment="1">
      <alignment horizontal="center" vertical="center" wrapText="1" readingOrder="2"/>
    </xf>
    <xf numFmtId="4" fontId="21" fillId="0" borderId="58" xfId="0" applyNumberFormat="1" applyFont="1" applyBorder="1" applyAlignment="1">
      <alignment horizontal="center" vertical="center" wrapText="1"/>
    </xf>
    <xf numFmtId="4" fontId="21" fillId="0" borderId="39" xfId="0" applyNumberFormat="1" applyFont="1" applyBorder="1" applyAlignment="1">
      <alignment horizontal="center" vertical="center" wrapText="1"/>
    </xf>
    <xf numFmtId="4" fontId="21" fillId="0" borderId="54" xfId="0" applyNumberFormat="1" applyFont="1" applyBorder="1" applyAlignment="1">
      <alignment horizontal="center" vertical="center" wrapText="1"/>
    </xf>
    <xf numFmtId="3" fontId="28" fillId="0" borderId="83" xfId="0" applyNumberFormat="1" applyFont="1" applyBorder="1" applyAlignment="1">
      <alignment horizontal="center" vertical="center" wrapText="1" readingOrder="2"/>
    </xf>
    <xf numFmtId="3" fontId="28" fillId="0" borderId="84" xfId="0" applyNumberFormat="1" applyFont="1" applyBorder="1" applyAlignment="1">
      <alignment horizontal="center" vertical="center" wrapText="1" readingOrder="2"/>
    </xf>
    <xf numFmtId="3" fontId="28" fillId="0" borderId="85" xfId="0" applyNumberFormat="1" applyFont="1" applyBorder="1" applyAlignment="1">
      <alignment horizontal="center" vertical="center" wrapText="1" readingOrder="2"/>
    </xf>
    <xf numFmtId="0" fontId="28" fillId="0" borderId="90" xfId="0" applyFont="1" applyBorder="1" applyAlignment="1">
      <alignment horizontal="center" vertical="center" wrapText="1" readingOrder="2"/>
    </xf>
    <xf numFmtId="0" fontId="28" fillId="0" borderId="91" xfId="0" applyFont="1" applyBorder="1" applyAlignment="1">
      <alignment horizontal="center" vertical="center" wrapText="1" readingOrder="2"/>
    </xf>
    <xf numFmtId="0" fontId="28" fillId="0" borderId="92" xfId="0" applyFont="1" applyBorder="1" applyAlignment="1">
      <alignment horizontal="center" vertical="center" wrapText="1" readingOrder="2"/>
    </xf>
    <xf numFmtId="0" fontId="28" fillId="0" borderId="93" xfId="0" applyFont="1" applyBorder="1" applyAlignment="1">
      <alignment horizontal="center" vertical="center" wrapText="1" readingOrder="2"/>
    </xf>
    <xf numFmtId="9" fontId="28" fillId="0" borderId="77" xfId="1" applyFont="1" applyBorder="1" applyAlignment="1">
      <alignment horizontal="center" vertical="center" wrapText="1" readingOrder="2"/>
    </xf>
    <xf numFmtId="9" fontId="28" fillId="0" borderId="82" xfId="1" applyFont="1" applyBorder="1" applyAlignment="1">
      <alignment horizontal="center" vertical="center" wrapText="1" readingOrder="2"/>
    </xf>
    <xf numFmtId="9" fontId="28" fillId="0" borderId="53" xfId="1" applyFont="1" applyBorder="1" applyAlignment="1">
      <alignment horizontal="center" vertical="center" wrapText="1" readingOrder="2"/>
    </xf>
    <xf numFmtId="0" fontId="0" fillId="0" borderId="28" xfId="0" applyBorder="1" applyAlignment="1">
      <alignment horizontal="center"/>
    </xf>
    <xf numFmtId="0" fontId="0" fillId="0" borderId="20" xfId="0" applyBorder="1" applyAlignment="1">
      <alignment horizontal="center"/>
    </xf>
    <xf numFmtId="3" fontId="28" fillId="0" borderId="86" xfId="0" applyNumberFormat="1" applyFont="1" applyBorder="1" applyAlignment="1">
      <alignment horizontal="center" vertical="center" wrapText="1" readingOrder="2"/>
    </xf>
    <xf numFmtId="3" fontId="28" fillId="0" borderId="87" xfId="0" applyNumberFormat="1" applyFont="1" applyBorder="1" applyAlignment="1">
      <alignment horizontal="center" vertical="center" wrapText="1" readingOrder="2"/>
    </xf>
    <xf numFmtId="3" fontId="28" fillId="0" borderId="88" xfId="0" applyNumberFormat="1" applyFont="1" applyBorder="1" applyAlignment="1">
      <alignment horizontal="center" vertical="center" wrapText="1" readingOrder="2"/>
    </xf>
    <xf numFmtId="4" fontId="28" fillId="0" borderId="58" xfId="0" applyNumberFormat="1" applyFont="1" applyBorder="1" applyAlignment="1">
      <alignment horizontal="center" vertical="center" wrapText="1" readingOrder="2"/>
    </xf>
    <xf numFmtId="4" fontId="28" fillId="0" borderId="39" xfId="0" applyNumberFormat="1" applyFont="1" applyBorder="1" applyAlignment="1">
      <alignment horizontal="center" vertical="center" wrapText="1" readingOrder="2"/>
    </xf>
    <xf numFmtId="4" fontId="28" fillId="0" borderId="54" xfId="0" applyNumberFormat="1" applyFont="1" applyBorder="1" applyAlignment="1">
      <alignment horizontal="center" vertical="center" wrapText="1" readingOrder="2"/>
    </xf>
    <xf numFmtId="4" fontId="21" fillId="0" borderId="58" xfId="0" applyNumberFormat="1" applyFont="1" applyBorder="1" applyAlignment="1">
      <alignment horizontal="center" vertical="center" readingOrder="2"/>
    </xf>
    <xf numFmtId="4" fontId="21" fillId="0" borderId="39" xfId="0" applyNumberFormat="1" applyFont="1" applyBorder="1" applyAlignment="1">
      <alignment horizontal="center" vertical="center" readingOrder="2"/>
    </xf>
    <xf numFmtId="4" fontId="21" fillId="0" borderId="54" xfId="0" applyNumberFormat="1" applyFont="1" applyBorder="1" applyAlignment="1">
      <alignment horizontal="center" vertical="center" readingOrder="2"/>
    </xf>
    <xf numFmtId="3" fontId="28" fillId="0" borderId="58" xfId="0" applyNumberFormat="1" applyFont="1" applyBorder="1" applyAlignment="1">
      <alignment horizontal="center" vertical="center" readingOrder="2"/>
    </xf>
    <xf numFmtId="3" fontId="28" fillId="0" borderId="39" xfId="0" applyNumberFormat="1" applyFont="1" applyBorder="1" applyAlignment="1">
      <alignment horizontal="center" vertical="center" readingOrder="2"/>
    </xf>
    <xf numFmtId="3" fontId="28" fillId="0" borderId="54" xfId="0" applyNumberFormat="1" applyFont="1" applyBorder="1" applyAlignment="1">
      <alignment horizontal="center" vertical="center" readingOrder="2"/>
    </xf>
    <xf numFmtId="3" fontId="28" fillId="0" borderId="59" xfId="0" applyNumberFormat="1" applyFont="1" applyBorder="1" applyAlignment="1">
      <alignment horizontal="center" vertical="center" wrapText="1" readingOrder="2"/>
    </xf>
    <xf numFmtId="3" fontId="28" fillId="0" borderId="78" xfId="0" applyNumberFormat="1" applyFont="1" applyBorder="1" applyAlignment="1">
      <alignment horizontal="center" vertical="center" wrapText="1" readingOrder="2"/>
    </xf>
    <xf numFmtId="3" fontId="28" fillId="0" borderId="79" xfId="0" applyNumberFormat="1" applyFont="1" applyBorder="1" applyAlignment="1">
      <alignment horizontal="center" vertical="center" wrapText="1" readingOrder="2"/>
    </xf>
    <xf numFmtId="9" fontId="28" fillId="0" borderId="77" xfId="1" applyFont="1" applyBorder="1" applyAlignment="1">
      <alignment horizontal="center" vertical="center" wrapText="1"/>
    </xf>
    <xf numFmtId="9" fontId="28" fillId="0" borderId="82" xfId="1" applyFont="1" applyBorder="1" applyAlignment="1">
      <alignment horizontal="center" vertical="center" wrapText="1"/>
    </xf>
    <xf numFmtId="9" fontId="28" fillId="0" borderId="53" xfId="1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7" fillId="0" borderId="89" xfId="0" applyFont="1" applyBorder="1" applyAlignment="1">
      <alignment horizontal="center" vertical="center" wrapText="1"/>
    </xf>
    <xf numFmtId="3" fontId="28" fillId="0" borderId="58" xfId="0" applyNumberFormat="1" applyFont="1" applyBorder="1" applyAlignment="1">
      <alignment horizontal="center" vertical="center" wrapText="1" readingOrder="2"/>
    </xf>
    <xf numFmtId="3" fontId="28" fillId="0" borderId="39" xfId="0" applyNumberFormat="1" applyFont="1" applyBorder="1" applyAlignment="1">
      <alignment horizontal="center" vertical="center" wrapText="1" readingOrder="2"/>
    </xf>
    <xf numFmtId="3" fontId="28" fillId="0" borderId="54" xfId="0" applyNumberFormat="1" applyFont="1" applyBorder="1" applyAlignment="1">
      <alignment horizontal="center" vertical="center" wrapText="1" readingOrder="2"/>
    </xf>
    <xf numFmtId="9" fontId="0" fillId="0" borderId="76" xfId="0" applyNumberFormat="1" applyBorder="1" applyAlignment="1">
      <alignment horizontal="center" vertical="center"/>
    </xf>
    <xf numFmtId="9" fontId="0" fillId="0" borderId="80" xfId="0" applyNumberFormat="1" applyBorder="1" applyAlignment="1">
      <alignment horizontal="center" vertical="center"/>
    </xf>
    <xf numFmtId="9" fontId="0" fillId="0" borderId="81" xfId="0" applyNumberFormat="1" applyBorder="1" applyAlignment="1">
      <alignment horizontal="center" vertical="center"/>
    </xf>
    <xf numFmtId="9" fontId="0" fillId="0" borderId="97" xfId="0" applyNumberFormat="1" applyBorder="1" applyAlignment="1">
      <alignment horizontal="center" vertical="center"/>
    </xf>
    <xf numFmtId="0" fontId="0" fillId="0" borderId="98" xfId="0" applyBorder="1" applyAlignment="1">
      <alignment horizontal="center" vertical="center"/>
    </xf>
    <xf numFmtId="0" fontId="0" fillId="0" borderId="99" xfId="0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 readingOrder="2"/>
    </xf>
    <xf numFmtId="0" fontId="11" fillId="0" borderId="9" xfId="0" applyFont="1" applyBorder="1" applyAlignment="1">
      <alignment horizontal="center" vertical="center" wrapText="1" readingOrder="2"/>
    </xf>
    <xf numFmtId="0" fontId="11" fillId="0" borderId="5" xfId="0" applyFont="1" applyBorder="1" applyAlignment="1">
      <alignment horizontal="center" vertical="center" wrapText="1" readingOrder="2"/>
    </xf>
    <xf numFmtId="0" fontId="11" fillId="0" borderId="4" xfId="0" applyFont="1" applyBorder="1" applyAlignment="1">
      <alignment horizontal="center" vertical="center" wrapText="1" readingOrder="2"/>
    </xf>
    <xf numFmtId="0" fontId="11" fillId="0" borderId="13" xfId="0" applyFont="1" applyBorder="1" applyAlignment="1">
      <alignment horizontal="center" vertical="center" wrapText="1" readingOrder="2"/>
    </xf>
    <xf numFmtId="0" fontId="11" fillId="0" borderId="14" xfId="0" applyFont="1" applyBorder="1" applyAlignment="1">
      <alignment horizontal="center" vertical="center" wrapText="1" readingOrder="2"/>
    </xf>
    <xf numFmtId="0" fontId="16" fillId="0" borderId="102" xfId="0" applyFont="1" applyBorder="1" applyAlignment="1">
      <alignment horizontal="center" vertical="center" wrapText="1" readingOrder="2"/>
    </xf>
    <xf numFmtId="0" fontId="16" fillId="0" borderId="103" xfId="0" applyFont="1" applyBorder="1" applyAlignment="1">
      <alignment horizontal="center" vertical="center" wrapText="1" readingOrder="2"/>
    </xf>
    <xf numFmtId="0" fontId="16" fillId="0" borderId="101" xfId="0" applyFont="1" applyBorder="1" applyAlignment="1">
      <alignment horizontal="center" vertical="center" wrapText="1" readingOrder="2"/>
    </xf>
    <xf numFmtId="0" fontId="17" fillId="0" borderId="5" xfId="0" applyFont="1" applyBorder="1" applyAlignment="1">
      <alignment horizontal="right" vertical="top" wrapText="1" readingOrder="2"/>
    </xf>
    <xf numFmtId="0" fontId="17" fillId="0" borderId="6" xfId="0" applyFont="1" applyBorder="1" applyAlignment="1">
      <alignment horizontal="right" vertical="top" wrapText="1" readingOrder="2"/>
    </xf>
    <xf numFmtId="0" fontId="17" fillId="0" borderId="4" xfId="0" applyFont="1" applyBorder="1" applyAlignment="1">
      <alignment horizontal="right" vertical="top" wrapText="1" readingOrder="2"/>
    </xf>
    <xf numFmtId="0" fontId="17" fillId="0" borderId="13" xfId="0" applyFont="1" applyBorder="1" applyAlignment="1">
      <alignment horizontal="right" vertical="top" wrapText="1" readingOrder="2"/>
    </xf>
    <xf numFmtId="0" fontId="17" fillId="0" borderId="1" xfId="0" applyFont="1" applyBorder="1" applyAlignment="1">
      <alignment horizontal="right" vertical="top" wrapText="1" readingOrder="2"/>
    </xf>
    <xf numFmtId="0" fontId="17" fillId="0" borderId="14" xfId="0" applyFont="1" applyBorder="1" applyAlignment="1">
      <alignment horizontal="right" vertical="top" wrapText="1" readingOrder="2"/>
    </xf>
    <xf numFmtId="0" fontId="11" fillId="0" borderId="100" xfId="0" applyFont="1" applyBorder="1" applyAlignment="1">
      <alignment horizontal="center" vertical="center" wrapText="1" readingOrder="2"/>
    </xf>
    <xf numFmtId="0" fontId="11" fillId="0" borderId="3" xfId="0" applyFont="1" applyBorder="1" applyAlignment="1">
      <alignment horizontal="center" vertical="center" wrapText="1" readingOrder="2"/>
    </xf>
    <xf numFmtId="0" fontId="11" fillId="0" borderId="18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1" xfId="0" applyFont="1" applyBorder="1" applyAlignment="1">
      <alignment horizontal="center" vertical="center" wrapText="1"/>
    </xf>
    <xf numFmtId="0" fontId="11" fillId="0" borderId="102" xfId="0" applyFont="1" applyBorder="1" applyAlignment="1">
      <alignment horizontal="center" vertical="center" wrapText="1"/>
    </xf>
    <xf numFmtId="0" fontId="11" fillId="0" borderId="103" xfId="0" applyFont="1" applyBorder="1" applyAlignment="1">
      <alignment horizontal="center" vertical="center" wrapText="1"/>
    </xf>
    <xf numFmtId="0" fontId="11" fillId="0" borderId="111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2" fillId="0" borderId="38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7" fillId="0" borderId="108" xfId="0" applyFont="1" applyBorder="1" applyAlignment="1">
      <alignment horizontal="center" vertical="center" wrapText="1"/>
    </xf>
    <xf numFmtId="0" fontId="7" fillId="0" borderId="103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 readingOrder="2"/>
    </xf>
    <xf numFmtId="0" fontId="17" fillId="0" borderId="21" xfId="0" applyFont="1" applyBorder="1" applyAlignment="1">
      <alignment horizontal="center" vertical="center" wrapText="1" readingOrder="2"/>
    </xf>
    <xf numFmtId="0" fontId="7" fillId="0" borderId="109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0" fillId="0" borderId="5" xfId="0" applyFont="1" applyBorder="1" applyAlignment="1">
      <alignment horizontal="right" vertical="top" wrapText="1" readingOrder="2"/>
    </xf>
    <xf numFmtId="0" fontId="10" fillId="0" borderId="6" xfId="0" applyFont="1" applyBorder="1" applyAlignment="1">
      <alignment horizontal="right" vertical="top" wrapText="1" readingOrder="2"/>
    </xf>
    <xf numFmtId="0" fontId="10" fillId="0" borderId="4" xfId="0" applyFont="1" applyBorder="1" applyAlignment="1">
      <alignment horizontal="right" vertical="top" wrapText="1" readingOrder="2"/>
    </xf>
    <xf numFmtId="0" fontId="10" fillId="0" borderId="13" xfId="0" applyFont="1" applyBorder="1" applyAlignment="1">
      <alignment horizontal="right" vertical="top" wrapText="1" readingOrder="2"/>
    </xf>
    <xf numFmtId="0" fontId="10" fillId="0" borderId="1" xfId="0" applyFont="1" applyBorder="1" applyAlignment="1">
      <alignment horizontal="right" vertical="top" wrapText="1" readingOrder="2"/>
    </xf>
    <xf numFmtId="0" fontId="10" fillId="0" borderId="14" xfId="0" applyFont="1" applyBorder="1" applyAlignment="1">
      <alignment horizontal="right" vertical="top" wrapText="1" readingOrder="2"/>
    </xf>
    <xf numFmtId="0" fontId="8" fillId="0" borderId="107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readingOrder="2"/>
    </xf>
    <xf numFmtId="0" fontId="17" fillId="0" borderId="4" xfId="0" applyFont="1" applyBorder="1" applyAlignment="1">
      <alignment horizontal="center" vertical="center" readingOrder="2"/>
    </xf>
    <xf numFmtId="0" fontId="17" fillId="0" borderId="13" xfId="0" applyFont="1" applyBorder="1" applyAlignment="1">
      <alignment horizontal="center" vertical="center" readingOrder="2"/>
    </xf>
    <xf numFmtId="0" fontId="17" fillId="0" borderId="14" xfId="0" applyFont="1" applyBorder="1" applyAlignment="1">
      <alignment horizontal="center" vertical="center" readingOrder="2"/>
    </xf>
    <xf numFmtId="0" fontId="17" fillId="0" borderId="110" xfId="0" applyFont="1" applyBorder="1" applyAlignment="1">
      <alignment horizontal="center" vertical="center" wrapText="1" readingOrder="2"/>
    </xf>
    <xf numFmtId="0" fontId="7" fillId="0" borderId="10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7" fillId="0" borderId="100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8" fillId="0" borderId="106" xfId="0" applyFont="1" applyBorder="1" applyAlignment="1">
      <alignment horizontal="center" vertical="center" wrapText="1"/>
    </xf>
    <xf numFmtId="2" fontId="24" fillId="0" borderId="18" xfId="0" applyNumberFormat="1" applyFont="1" applyBorder="1" applyAlignment="1">
      <alignment horizontal="center" vertical="center" wrapText="1"/>
    </xf>
    <xf numFmtId="2" fontId="24" fillId="0" borderId="22" xfId="0" applyNumberFormat="1" applyFont="1" applyBorder="1" applyAlignment="1">
      <alignment horizontal="center" vertical="center" wrapText="1"/>
    </xf>
    <xf numFmtId="2" fontId="20" fillId="0" borderId="104" xfId="0" applyNumberFormat="1" applyFont="1" applyBorder="1" applyAlignment="1">
      <alignment horizontal="center" vertical="center" wrapText="1"/>
    </xf>
    <xf numFmtId="2" fontId="20" fillId="0" borderId="3" xfId="0" applyNumberFormat="1" applyFont="1" applyBorder="1" applyAlignment="1">
      <alignment horizontal="center" vertical="center" wrapText="1"/>
    </xf>
    <xf numFmtId="2" fontId="20" fillId="0" borderId="26" xfId="0" applyNumberFormat="1" applyFont="1" applyBorder="1" applyAlignment="1">
      <alignment horizontal="center" vertical="center" wrapText="1"/>
    </xf>
    <xf numFmtId="2" fontId="20" fillId="0" borderId="100" xfId="0" applyNumberFormat="1" applyFont="1" applyBorder="1" applyAlignment="1">
      <alignment horizontal="center" vertical="center" wrapText="1"/>
    </xf>
    <xf numFmtId="2" fontId="24" fillId="0" borderId="105" xfId="0" applyNumberFormat="1" applyFont="1" applyBorder="1" applyAlignment="1">
      <alignment horizontal="center" vertical="center" wrapText="1"/>
    </xf>
    <xf numFmtId="2" fontId="24" fillId="0" borderId="9" xfId="0" applyNumberFormat="1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7"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4"/>
  <sheetViews>
    <sheetView rightToLeft="1" tabSelected="1" zoomScale="70" zoomScaleNormal="70" zoomScaleSheetLayoutView="100" workbookViewId="0">
      <selection activeCell="L18" sqref="L18:L20"/>
    </sheetView>
  </sheetViews>
  <sheetFormatPr defaultRowHeight="14" x14ac:dyDescent="0.3"/>
  <cols>
    <col min="1" max="1" width="11.26953125" customWidth="1"/>
    <col min="2" max="2" width="19.81640625" customWidth="1"/>
    <col min="3" max="3" width="16" bestFit="1" customWidth="1"/>
    <col min="4" max="4" width="20.54296875" customWidth="1"/>
    <col min="5" max="5" width="11.7265625" customWidth="1"/>
    <col min="6" max="6" width="7.453125" customWidth="1"/>
    <col min="7" max="7" width="8.453125" style="102" customWidth="1"/>
    <col min="8" max="8" width="11.7265625" customWidth="1"/>
    <col min="9" max="9" width="9.7265625" customWidth="1"/>
    <col min="10" max="10" width="8" style="128" customWidth="1"/>
    <col min="11" max="11" width="9.7265625" style="128" customWidth="1"/>
    <col min="12" max="12" width="9.1796875" style="74" customWidth="1"/>
  </cols>
  <sheetData>
    <row r="1" spans="1:13" ht="16.5" x14ac:dyDescent="0.35">
      <c r="A1" s="191" t="s">
        <v>44</v>
      </c>
      <c r="B1" s="191"/>
      <c r="C1" s="191"/>
      <c r="D1" s="123"/>
      <c r="E1" s="123"/>
      <c r="F1" s="123"/>
      <c r="G1" s="131"/>
      <c r="H1" s="123"/>
      <c r="I1" s="123"/>
      <c r="J1" s="126"/>
      <c r="K1" s="127"/>
      <c r="L1" s="144" t="s">
        <v>71</v>
      </c>
      <c r="M1" s="145">
        <v>7</v>
      </c>
    </row>
    <row r="2" spans="1:13" ht="14.5" thickBot="1" x14ac:dyDescent="0.35">
      <c r="L2" s="144" t="s">
        <v>72</v>
      </c>
      <c r="M2" s="145">
        <v>10</v>
      </c>
    </row>
    <row r="3" spans="1:13" s="105" customFormat="1" ht="31.5" customHeight="1" thickBot="1" x14ac:dyDescent="0.3">
      <c r="A3" s="106" t="s">
        <v>45</v>
      </c>
      <c r="B3" s="106" t="s">
        <v>46</v>
      </c>
      <c r="C3" s="107" t="s">
        <v>59</v>
      </c>
      <c r="D3" s="233" t="s">
        <v>47</v>
      </c>
      <c r="E3" s="234"/>
      <c r="F3" s="108" t="s">
        <v>3</v>
      </c>
      <c r="G3" s="132" t="s">
        <v>48</v>
      </c>
      <c r="H3" s="109" t="s">
        <v>49</v>
      </c>
      <c r="I3" s="109" t="s">
        <v>42</v>
      </c>
      <c r="J3" s="109" t="s">
        <v>50</v>
      </c>
      <c r="K3" s="149" t="s">
        <v>51</v>
      </c>
      <c r="L3" s="148" t="s">
        <v>73</v>
      </c>
      <c r="M3" s="145">
        <f>M2-M1</f>
        <v>3</v>
      </c>
    </row>
    <row r="4" spans="1:13" s="112" customFormat="1" ht="14.25" hidden="1" customHeight="1" thickBot="1" x14ac:dyDescent="0.3">
      <c r="A4" s="192" t="s">
        <v>52</v>
      </c>
      <c r="B4" s="179" t="s">
        <v>61</v>
      </c>
      <c r="C4" s="137"/>
      <c r="D4" s="180"/>
      <c r="E4" s="181"/>
      <c r="F4" s="138"/>
      <c r="G4" s="139"/>
      <c r="H4" s="140"/>
      <c r="I4" s="140"/>
      <c r="J4" s="140"/>
      <c r="K4" s="141"/>
      <c r="L4" s="74"/>
    </row>
    <row r="5" spans="1:13" s="112" customFormat="1" ht="14.25" customHeight="1" x14ac:dyDescent="0.25">
      <c r="A5" s="193"/>
      <c r="B5" s="192" t="s">
        <v>123</v>
      </c>
      <c r="C5" s="192" t="s">
        <v>107</v>
      </c>
      <c r="D5" s="110" t="s">
        <v>103</v>
      </c>
      <c r="E5" s="111" t="s">
        <v>65</v>
      </c>
      <c r="F5" s="230">
        <v>0.25</v>
      </c>
      <c r="G5" s="235"/>
      <c r="H5" s="218">
        <f>IF(G5&lt;J5,0,IF(G5=J5,$M$1,IF(G5&gt;K5,$M$2,$M$3/(K5-J5)*(G5-J5)+$M$1)))</f>
        <v>0</v>
      </c>
      <c r="I5" s="200"/>
      <c r="J5" s="235">
        <v>3</v>
      </c>
      <c r="K5" s="227">
        <v>9</v>
      </c>
      <c r="L5" s="238">
        <f>SUM(F5:F17)</f>
        <v>1</v>
      </c>
    </row>
    <row r="6" spans="1:13" s="112" customFormat="1" ht="14.25" customHeight="1" x14ac:dyDescent="0.25">
      <c r="A6" s="193"/>
      <c r="B6" s="193"/>
      <c r="C6" s="193"/>
      <c r="D6" s="113" t="s">
        <v>104</v>
      </c>
      <c r="E6" s="114">
        <f>$M$1</f>
        <v>7</v>
      </c>
      <c r="F6" s="231"/>
      <c r="G6" s="236"/>
      <c r="H6" s="219"/>
      <c r="I6" s="201"/>
      <c r="J6" s="236"/>
      <c r="K6" s="228"/>
      <c r="L6" s="239"/>
    </row>
    <row r="7" spans="1:13" s="112" customFormat="1" ht="28" x14ac:dyDescent="0.25">
      <c r="A7" s="193"/>
      <c r="B7" s="193"/>
      <c r="C7" s="193"/>
      <c r="D7" s="113" t="s">
        <v>105</v>
      </c>
      <c r="E7" s="115" t="s">
        <v>108</v>
      </c>
      <c r="F7" s="231"/>
      <c r="G7" s="236"/>
      <c r="H7" s="219"/>
      <c r="I7" s="201"/>
      <c r="J7" s="236"/>
      <c r="K7" s="228"/>
      <c r="L7" s="239"/>
    </row>
    <row r="8" spans="1:13" s="112" customFormat="1" ht="15" customHeight="1" thickBot="1" x14ac:dyDescent="0.3">
      <c r="A8" s="193"/>
      <c r="B8" s="193"/>
      <c r="C8" s="194"/>
      <c r="D8" s="116" t="s">
        <v>106</v>
      </c>
      <c r="E8" s="117">
        <v>10</v>
      </c>
      <c r="F8" s="232"/>
      <c r="G8" s="237"/>
      <c r="H8" s="220"/>
      <c r="I8" s="201"/>
      <c r="J8" s="237"/>
      <c r="K8" s="229"/>
      <c r="L8" s="239"/>
    </row>
    <row r="9" spans="1:13" s="112" customFormat="1" x14ac:dyDescent="0.25">
      <c r="A9" s="193"/>
      <c r="B9" s="193"/>
      <c r="C9" s="193" t="s">
        <v>122</v>
      </c>
      <c r="D9" s="119" t="s">
        <v>117</v>
      </c>
      <c r="E9" s="130" t="s">
        <v>65</v>
      </c>
      <c r="F9" s="231">
        <v>0.55000000000000004</v>
      </c>
      <c r="G9" s="236"/>
      <c r="H9" s="219">
        <f>IF(G9&lt;J9,0,IF(G9=J9,$M$1,IF(G9&gt;K9,$M$2,$M$3/(K9-J9)*(G9-J9)+$M$1)))</f>
        <v>0</v>
      </c>
      <c r="I9" s="201"/>
      <c r="J9" s="236">
        <v>5</v>
      </c>
      <c r="K9" s="228">
        <v>10</v>
      </c>
      <c r="L9" s="239"/>
    </row>
    <row r="10" spans="1:13" s="112" customFormat="1" x14ac:dyDescent="0.25">
      <c r="A10" s="193"/>
      <c r="B10" s="193"/>
      <c r="C10" s="193"/>
      <c r="D10" s="119" t="s">
        <v>118</v>
      </c>
      <c r="E10" s="114">
        <f>$M$1</f>
        <v>7</v>
      </c>
      <c r="F10" s="231"/>
      <c r="G10" s="236"/>
      <c r="H10" s="219"/>
      <c r="I10" s="201"/>
      <c r="J10" s="236"/>
      <c r="K10" s="228"/>
      <c r="L10" s="239"/>
    </row>
    <row r="11" spans="1:13" s="112" customFormat="1" x14ac:dyDescent="0.25">
      <c r="A11" s="193"/>
      <c r="B11" s="193"/>
      <c r="C11" s="193"/>
      <c r="D11" s="119" t="s">
        <v>119</v>
      </c>
      <c r="E11" s="115">
        <v>8</v>
      </c>
      <c r="F11" s="231"/>
      <c r="G11" s="236"/>
      <c r="H11" s="219"/>
      <c r="I11" s="201"/>
      <c r="J11" s="236"/>
      <c r="K11" s="228"/>
      <c r="L11" s="239"/>
    </row>
    <row r="12" spans="1:13" s="112" customFormat="1" x14ac:dyDescent="0.25">
      <c r="A12" s="193"/>
      <c r="B12" s="193"/>
      <c r="C12" s="193"/>
      <c r="D12" s="119" t="s">
        <v>120</v>
      </c>
      <c r="E12" s="182">
        <v>9</v>
      </c>
      <c r="F12" s="231"/>
      <c r="G12" s="236"/>
      <c r="H12" s="219"/>
      <c r="I12" s="201"/>
      <c r="J12" s="236"/>
      <c r="K12" s="228"/>
      <c r="L12" s="239"/>
    </row>
    <row r="13" spans="1:13" s="112" customFormat="1" ht="14.5" thickBot="1" x14ac:dyDescent="0.3">
      <c r="A13" s="193"/>
      <c r="B13" s="193"/>
      <c r="C13" s="194"/>
      <c r="D13" s="116" t="s">
        <v>121</v>
      </c>
      <c r="E13" s="117">
        <v>10</v>
      </c>
      <c r="F13" s="232"/>
      <c r="G13" s="237"/>
      <c r="H13" s="220"/>
      <c r="I13" s="201"/>
      <c r="J13" s="237"/>
      <c r="K13" s="229"/>
      <c r="L13" s="239"/>
    </row>
    <row r="14" spans="1:13" ht="14.25" customHeight="1" x14ac:dyDescent="0.25">
      <c r="A14" s="193"/>
      <c r="B14" s="195" t="s">
        <v>60</v>
      </c>
      <c r="C14" s="195" t="s">
        <v>53</v>
      </c>
      <c r="D14" s="110" t="s">
        <v>54</v>
      </c>
      <c r="E14" s="111">
        <v>0</v>
      </c>
      <c r="F14" s="230">
        <v>0.2</v>
      </c>
      <c r="G14" s="235"/>
      <c r="H14" s="218">
        <f>G14</f>
        <v>0</v>
      </c>
      <c r="I14" s="200"/>
      <c r="J14" s="203"/>
      <c r="K14" s="215"/>
      <c r="L14" s="239"/>
    </row>
    <row r="15" spans="1:13" ht="14.25" customHeight="1" x14ac:dyDescent="0.25">
      <c r="A15" s="193"/>
      <c r="B15" s="196"/>
      <c r="C15" s="196"/>
      <c r="D15" s="113" t="s">
        <v>55</v>
      </c>
      <c r="E15" s="114">
        <f>$M$1</f>
        <v>7</v>
      </c>
      <c r="F15" s="231"/>
      <c r="G15" s="236"/>
      <c r="H15" s="219"/>
      <c r="I15" s="201"/>
      <c r="J15" s="204"/>
      <c r="K15" s="216"/>
      <c r="L15" s="239"/>
    </row>
    <row r="16" spans="1:13" ht="14.25" customHeight="1" x14ac:dyDescent="0.25">
      <c r="A16" s="193"/>
      <c r="B16" s="196"/>
      <c r="C16" s="196"/>
      <c r="D16" s="113" t="s">
        <v>56</v>
      </c>
      <c r="E16" s="114">
        <v>8</v>
      </c>
      <c r="F16" s="231"/>
      <c r="G16" s="236"/>
      <c r="H16" s="219"/>
      <c r="I16" s="201"/>
      <c r="J16" s="204"/>
      <c r="K16" s="216"/>
      <c r="L16" s="239"/>
    </row>
    <row r="17" spans="1:12" ht="15" customHeight="1" thickBot="1" x14ac:dyDescent="0.3">
      <c r="A17" s="194"/>
      <c r="B17" s="197"/>
      <c r="C17" s="197"/>
      <c r="D17" s="116" t="s">
        <v>57</v>
      </c>
      <c r="E17" s="117">
        <v>10</v>
      </c>
      <c r="F17" s="232"/>
      <c r="G17" s="237"/>
      <c r="H17" s="220"/>
      <c r="I17" s="202"/>
      <c r="J17" s="205"/>
      <c r="K17" s="217"/>
      <c r="L17" s="240"/>
    </row>
    <row r="18" spans="1:12" ht="24" customHeight="1" thickBot="1" x14ac:dyDescent="0.3">
      <c r="A18" s="192" t="s">
        <v>36</v>
      </c>
      <c r="B18" s="195" t="s">
        <v>74</v>
      </c>
      <c r="C18" s="195" t="s">
        <v>53</v>
      </c>
      <c r="D18" s="198" t="s">
        <v>75</v>
      </c>
      <c r="E18" s="199"/>
      <c r="F18" s="183">
        <v>0.33300000000000002</v>
      </c>
      <c r="G18" s="150"/>
      <c r="H18" s="151">
        <f>G18*F18</f>
        <v>0</v>
      </c>
      <c r="I18" s="200"/>
      <c r="J18" s="203"/>
      <c r="K18" s="215"/>
      <c r="L18" s="241">
        <f>SUM(F18:F20)</f>
        <v>1</v>
      </c>
    </row>
    <row r="19" spans="1:12" ht="24" customHeight="1" thickBot="1" x14ac:dyDescent="0.3">
      <c r="A19" s="193"/>
      <c r="B19" s="196"/>
      <c r="C19" s="196"/>
      <c r="D19" s="206" t="s">
        <v>76</v>
      </c>
      <c r="E19" s="207"/>
      <c r="F19" s="183">
        <v>0.33300000000000002</v>
      </c>
      <c r="G19" s="146"/>
      <c r="H19" s="147">
        <f>G19*F19</f>
        <v>0</v>
      </c>
      <c r="I19" s="201"/>
      <c r="J19" s="204"/>
      <c r="K19" s="216"/>
      <c r="L19" s="242"/>
    </row>
    <row r="20" spans="1:12" ht="24" customHeight="1" thickBot="1" x14ac:dyDescent="0.3">
      <c r="A20" s="194"/>
      <c r="B20" s="197"/>
      <c r="C20" s="197"/>
      <c r="D20" s="208" t="s">
        <v>77</v>
      </c>
      <c r="E20" s="209"/>
      <c r="F20" s="183">
        <v>0.33400000000000002</v>
      </c>
      <c r="G20" s="125"/>
      <c r="H20" s="124">
        <f>G20*F20</f>
        <v>0</v>
      </c>
      <c r="I20" s="202"/>
      <c r="J20" s="205"/>
      <c r="K20" s="217"/>
      <c r="L20" s="243"/>
    </row>
    <row r="21" spans="1:12" s="118" customFormat="1" x14ac:dyDescent="0.25">
      <c r="A21" s="192" t="s">
        <v>37</v>
      </c>
      <c r="B21" s="192" t="s">
        <v>109</v>
      </c>
      <c r="C21" s="192" t="s">
        <v>115</v>
      </c>
      <c r="D21" s="110" t="s">
        <v>103</v>
      </c>
      <c r="E21" s="111">
        <v>0</v>
      </c>
      <c r="F21" s="210">
        <v>0.5</v>
      </c>
      <c r="G21" s="224"/>
      <c r="H21" s="218">
        <f>IF(G21&lt;J21,0,IF(G21=J21,$M$1,IF(G21&gt;K21,$M$2,$M$3/(K21-J21)*(G21-J21)+$M$1)))</f>
        <v>0</v>
      </c>
      <c r="I21" s="221"/>
      <c r="J21" s="235">
        <v>3</v>
      </c>
      <c r="K21" s="227">
        <v>9</v>
      </c>
      <c r="L21" s="238">
        <f>SUM(F21:F32)</f>
        <v>1</v>
      </c>
    </row>
    <row r="22" spans="1:12" s="118" customFormat="1" x14ac:dyDescent="0.25">
      <c r="A22" s="193"/>
      <c r="B22" s="193"/>
      <c r="C22" s="193"/>
      <c r="D22" s="113" t="s">
        <v>104</v>
      </c>
      <c r="E22" s="114">
        <f>$M$1</f>
        <v>7</v>
      </c>
      <c r="F22" s="211"/>
      <c r="G22" s="225"/>
      <c r="H22" s="219"/>
      <c r="I22" s="222"/>
      <c r="J22" s="236"/>
      <c r="K22" s="228"/>
      <c r="L22" s="239"/>
    </row>
    <row r="23" spans="1:12" ht="28" x14ac:dyDescent="0.25">
      <c r="A23" s="193"/>
      <c r="B23" s="193"/>
      <c r="C23" s="193"/>
      <c r="D23" s="113" t="s">
        <v>105</v>
      </c>
      <c r="E23" s="115" t="s">
        <v>108</v>
      </c>
      <c r="F23" s="211"/>
      <c r="G23" s="225"/>
      <c r="H23" s="219"/>
      <c r="I23" s="222"/>
      <c r="J23" s="236"/>
      <c r="K23" s="228"/>
      <c r="L23" s="239"/>
    </row>
    <row r="24" spans="1:12" s="118" customFormat="1" ht="14.5" thickBot="1" x14ac:dyDescent="0.3">
      <c r="A24" s="193"/>
      <c r="B24" s="193"/>
      <c r="C24" s="194"/>
      <c r="D24" s="116" t="s">
        <v>106</v>
      </c>
      <c r="E24" s="117">
        <v>10</v>
      </c>
      <c r="F24" s="212"/>
      <c r="G24" s="226"/>
      <c r="H24" s="220"/>
      <c r="I24" s="222"/>
      <c r="J24" s="237"/>
      <c r="K24" s="229"/>
      <c r="L24" s="239"/>
    </row>
    <row r="25" spans="1:12" s="118" customFormat="1" ht="28" x14ac:dyDescent="0.25">
      <c r="A25" s="193"/>
      <c r="B25" s="193"/>
      <c r="C25" s="195" t="s">
        <v>124</v>
      </c>
      <c r="D25" s="110" t="s">
        <v>113</v>
      </c>
      <c r="E25" s="111">
        <v>0</v>
      </c>
      <c r="F25" s="230">
        <v>0.3</v>
      </c>
      <c r="G25" s="224"/>
      <c r="H25" s="218">
        <f>IF(G25&lt;J25,0,IF(G25=J25,$M$1,IF(G25&gt;K25,$M$2,$M$3/(K25-J25)*(G25-J25)+$M$1)))</f>
        <v>0</v>
      </c>
      <c r="I25" s="222"/>
      <c r="J25" s="235">
        <v>5000</v>
      </c>
      <c r="K25" s="227">
        <v>10000</v>
      </c>
      <c r="L25" s="239"/>
    </row>
    <row r="26" spans="1:12" s="118" customFormat="1" x14ac:dyDescent="0.25">
      <c r="A26" s="193"/>
      <c r="B26" s="193"/>
      <c r="C26" s="196"/>
      <c r="D26" s="119" t="s">
        <v>114</v>
      </c>
      <c r="E26" s="114">
        <f>$M$1</f>
        <v>7</v>
      </c>
      <c r="F26" s="231"/>
      <c r="G26" s="225"/>
      <c r="H26" s="219"/>
      <c r="I26" s="222"/>
      <c r="J26" s="236"/>
      <c r="K26" s="228"/>
      <c r="L26" s="239"/>
    </row>
    <row r="27" spans="1:12" ht="28" x14ac:dyDescent="0.25">
      <c r="A27" s="193"/>
      <c r="B27" s="193"/>
      <c r="C27" s="196"/>
      <c r="D27" s="121" t="s">
        <v>125</v>
      </c>
      <c r="E27" s="115">
        <v>8</v>
      </c>
      <c r="F27" s="231"/>
      <c r="G27" s="225"/>
      <c r="H27" s="219"/>
      <c r="I27" s="222"/>
      <c r="J27" s="236"/>
      <c r="K27" s="228"/>
      <c r="L27" s="239"/>
    </row>
    <row r="28" spans="1:12" ht="28" x14ac:dyDescent="0.25">
      <c r="A28" s="193"/>
      <c r="B28" s="193"/>
      <c r="C28" s="196"/>
      <c r="D28" s="121" t="s">
        <v>126</v>
      </c>
      <c r="E28" s="182">
        <v>9</v>
      </c>
      <c r="F28" s="231"/>
      <c r="G28" s="225"/>
      <c r="H28" s="219"/>
      <c r="I28" s="222"/>
      <c r="J28" s="236"/>
      <c r="K28" s="228"/>
      <c r="L28" s="239"/>
    </row>
    <row r="29" spans="1:12" ht="28.5" thickBot="1" x14ac:dyDescent="0.3">
      <c r="A29" s="193"/>
      <c r="B29" s="194"/>
      <c r="C29" s="197"/>
      <c r="D29" s="122" t="s">
        <v>127</v>
      </c>
      <c r="E29" s="117">
        <v>10</v>
      </c>
      <c r="F29" s="232"/>
      <c r="G29" s="226"/>
      <c r="H29" s="220"/>
      <c r="I29" s="223"/>
      <c r="J29" s="237"/>
      <c r="K29" s="229"/>
      <c r="L29" s="239"/>
    </row>
    <row r="30" spans="1:12" ht="28.5" customHeight="1" thickBot="1" x14ac:dyDescent="0.3">
      <c r="A30" s="193"/>
      <c r="B30" s="195" t="s">
        <v>64</v>
      </c>
      <c r="C30" s="195" t="s">
        <v>53</v>
      </c>
      <c r="D30" s="198" t="s">
        <v>75</v>
      </c>
      <c r="E30" s="199"/>
      <c r="F30" s="184">
        <v>6.6699999999999995E-2</v>
      </c>
      <c r="G30" s="150"/>
      <c r="H30" s="151">
        <f>G30*F30</f>
        <v>0</v>
      </c>
      <c r="I30" s="200"/>
      <c r="J30" s="203"/>
      <c r="K30" s="215"/>
      <c r="L30" s="239"/>
    </row>
    <row r="31" spans="1:12" ht="28.5" customHeight="1" thickBot="1" x14ac:dyDescent="0.3">
      <c r="A31" s="193"/>
      <c r="B31" s="196"/>
      <c r="C31" s="196"/>
      <c r="D31" s="206" t="s">
        <v>76</v>
      </c>
      <c r="E31" s="207"/>
      <c r="F31" s="184">
        <v>6.6699999999999995E-2</v>
      </c>
      <c r="G31" s="146"/>
      <c r="H31" s="147">
        <f>G31*F31</f>
        <v>0</v>
      </c>
      <c r="I31" s="201"/>
      <c r="J31" s="204"/>
      <c r="K31" s="216"/>
      <c r="L31" s="239"/>
    </row>
    <row r="32" spans="1:12" ht="28.5" customHeight="1" thickBot="1" x14ac:dyDescent="0.3">
      <c r="A32" s="193"/>
      <c r="B32" s="197"/>
      <c r="C32" s="197"/>
      <c r="D32" s="208" t="s">
        <v>77</v>
      </c>
      <c r="E32" s="209"/>
      <c r="F32" s="184">
        <v>6.6600000000000006E-2</v>
      </c>
      <c r="G32" s="125"/>
      <c r="H32" s="124">
        <f>G32*F32</f>
        <v>0</v>
      </c>
      <c r="I32" s="202"/>
      <c r="J32" s="205"/>
      <c r="K32" s="217"/>
      <c r="L32" s="240"/>
    </row>
    <row r="33" spans="1:11" ht="24" customHeight="1" x14ac:dyDescent="0.25">
      <c r="A33" t="s">
        <v>58</v>
      </c>
      <c r="B33" s="120"/>
      <c r="D33" t="s">
        <v>58</v>
      </c>
      <c r="E33" s="214"/>
      <c r="F33" s="214"/>
      <c r="G33" s="214"/>
      <c r="H33" t="s">
        <v>58</v>
      </c>
      <c r="I33" s="214"/>
      <c r="J33" s="214"/>
      <c r="K33" s="214"/>
    </row>
    <row r="34" spans="1:11" ht="24" customHeight="1" x14ac:dyDescent="0.25">
      <c r="A34" t="s">
        <v>58</v>
      </c>
      <c r="B34" s="120"/>
      <c r="C34" s="74"/>
      <c r="D34" t="s">
        <v>58</v>
      </c>
      <c r="E34" s="213"/>
      <c r="F34" s="213"/>
      <c r="G34" s="213"/>
      <c r="H34" t="s">
        <v>58</v>
      </c>
      <c r="I34" s="213"/>
      <c r="J34" s="213"/>
      <c r="K34" s="213"/>
    </row>
    <row r="35" spans="1:11" ht="12.5" x14ac:dyDescent="0.25">
      <c r="C35" s="74"/>
      <c r="D35" s="74"/>
      <c r="E35" s="190"/>
      <c r="F35" s="190"/>
      <c r="G35" s="190"/>
      <c r="H35" s="74"/>
      <c r="I35" s="190"/>
      <c r="J35" s="190"/>
      <c r="K35" s="190"/>
    </row>
    <row r="36" spans="1:11" ht="15.5" x14ac:dyDescent="0.35">
      <c r="A36" s="189" t="s">
        <v>70</v>
      </c>
      <c r="B36" s="189"/>
      <c r="C36" s="189"/>
      <c r="D36" s="189"/>
      <c r="E36" s="189"/>
      <c r="F36" s="189"/>
      <c r="G36" s="189"/>
      <c r="H36" s="189"/>
      <c r="I36" s="189"/>
      <c r="J36" s="189"/>
      <c r="K36" s="189"/>
    </row>
    <row r="37" spans="1:11" x14ac:dyDescent="0.25">
      <c r="C37" s="74"/>
      <c r="D37" s="74"/>
      <c r="E37" s="74"/>
      <c r="F37" s="74"/>
      <c r="G37" s="133"/>
      <c r="H37" s="74"/>
      <c r="I37" s="74"/>
      <c r="J37" s="129"/>
      <c r="K37" s="129"/>
    </row>
    <row r="38" spans="1:11" x14ac:dyDescent="0.25">
      <c r="C38" s="74"/>
      <c r="D38" s="74"/>
      <c r="E38" s="74"/>
      <c r="F38" s="74"/>
      <c r="G38" s="133"/>
      <c r="H38" s="74"/>
      <c r="I38" s="74"/>
      <c r="J38" s="129"/>
      <c r="K38" s="129"/>
    </row>
    <row r="39" spans="1:11" x14ac:dyDescent="0.25">
      <c r="C39" s="74"/>
      <c r="D39" s="74"/>
      <c r="E39" s="74"/>
      <c r="F39" s="74"/>
      <c r="G39" s="133"/>
      <c r="H39" s="74"/>
      <c r="I39" s="74"/>
      <c r="J39" s="129"/>
      <c r="K39" s="129"/>
    </row>
    <row r="40" spans="1:11" x14ac:dyDescent="0.25">
      <c r="C40" s="74"/>
      <c r="D40" s="74"/>
      <c r="E40" s="74"/>
      <c r="F40" s="74"/>
      <c r="G40" s="133"/>
      <c r="H40" s="74"/>
      <c r="I40" s="74"/>
      <c r="J40" s="129"/>
      <c r="K40" s="129"/>
    </row>
    <row r="41" spans="1:11" x14ac:dyDescent="0.25">
      <c r="C41" s="74"/>
      <c r="D41" s="74"/>
      <c r="E41" s="74"/>
      <c r="F41" s="74"/>
      <c r="G41" s="133"/>
      <c r="H41" s="74"/>
      <c r="I41" s="74"/>
      <c r="J41" s="129"/>
      <c r="K41" s="129"/>
    </row>
    <row r="42" spans="1:11" x14ac:dyDescent="0.25">
      <c r="C42" s="74"/>
      <c r="D42" s="74"/>
      <c r="E42" s="74"/>
      <c r="F42" s="74"/>
      <c r="G42" s="133"/>
      <c r="H42" s="74"/>
      <c r="I42" s="74"/>
      <c r="J42" s="129"/>
      <c r="K42" s="129"/>
    </row>
    <row r="43" spans="1:11" x14ac:dyDescent="0.25">
      <c r="C43" s="74"/>
      <c r="D43" s="74"/>
      <c r="E43" s="74"/>
      <c r="F43" s="74"/>
      <c r="G43" s="133"/>
      <c r="H43" s="74"/>
      <c r="I43" s="74"/>
      <c r="J43" s="129"/>
      <c r="K43" s="129"/>
    </row>
    <row r="44" spans="1:11" x14ac:dyDescent="0.25">
      <c r="C44" s="74"/>
      <c r="D44" s="74"/>
      <c r="E44" s="74"/>
      <c r="F44" s="74"/>
      <c r="G44" s="133"/>
      <c r="H44" s="74"/>
      <c r="I44" s="74"/>
      <c r="J44" s="129"/>
      <c r="K44" s="129"/>
    </row>
    <row r="45" spans="1:11" x14ac:dyDescent="0.25">
      <c r="C45" s="74"/>
      <c r="D45" s="74"/>
      <c r="E45" s="74"/>
      <c r="F45" s="74"/>
      <c r="G45" s="133"/>
      <c r="H45" s="74"/>
      <c r="I45" s="74"/>
      <c r="J45" s="129"/>
      <c r="K45" s="129"/>
    </row>
    <row r="46" spans="1:11" x14ac:dyDescent="0.25">
      <c r="C46" s="74"/>
      <c r="D46" s="74"/>
      <c r="E46" s="74"/>
      <c r="F46" s="74"/>
      <c r="G46" s="133"/>
      <c r="H46" s="74"/>
      <c r="I46" s="74"/>
      <c r="J46" s="129"/>
      <c r="K46" s="129"/>
    </row>
    <row r="47" spans="1:11" x14ac:dyDescent="0.25">
      <c r="C47" s="74"/>
      <c r="D47" s="74"/>
      <c r="E47" s="74"/>
      <c r="F47" s="74"/>
      <c r="G47" s="133"/>
      <c r="H47" s="74"/>
      <c r="I47" s="74"/>
      <c r="J47" s="129"/>
      <c r="K47" s="129"/>
    </row>
    <row r="48" spans="1:11" x14ac:dyDescent="0.25">
      <c r="C48" s="74"/>
      <c r="D48" s="74"/>
      <c r="E48" s="74"/>
      <c r="F48" s="74"/>
      <c r="G48" s="133"/>
      <c r="H48" s="74"/>
      <c r="I48" s="74"/>
      <c r="J48" s="129"/>
      <c r="K48" s="129"/>
    </row>
    <row r="49" spans="3:11" x14ac:dyDescent="0.25">
      <c r="C49" s="74"/>
      <c r="D49" s="74"/>
      <c r="E49" s="74"/>
      <c r="F49" s="74"/>
      <c r="G49" s="133"/>
      <c r="H49" s="74"/>
      <c r="I49" s="74"/>
      <c r="J49" s="129"/>
      <c r="K49" s="129"/>
    </row>
    <row r="50" spans="3:11" x14ac:dyDescent="0.25">
      <c r="C50" s="74"/>
      <c r="D50" s="74"/>
      <c r="E50" s="74"/>
      <c r="F50" s="74"/>
      <c r="G50" s="133"/>
      <c r="H50" s="74"/>
      <c r="I50" s="74"/>
      <c r="J50" s="129"/>
      <c r="K50" s="129"/>
    </row>
    <row r="51" spans="3:11" x14ac:dyDescent="0.25">
      <c r="C51" s="74"/>
      <c r="D51" s="74"/>
      <c r="E51" s="74"/>
      <c r="F51" s="74"/>
      <c r="G51" s="133"/>
      <c r="H51" s="74"/>
      <c r="I51" s="74"/>
      <c r="J51" s="129"/>
      <c r="K51" s="129"/>
    </row>
    <row r="52" spans="3:11" x14ac:dyDescent="0.25">
      <c r="C52" s="74"/>
      <c r="D52" s="74"/>
      <c r="E52" s="74"/>
      <c r="F52" s="74"/>
      <c r="G52" s="133"/>
      <c r="H52" s="74"/>
      <c r="I52" s="74"/>
      <c r="J52" s="129"/>
      <c r="K52" s="129"/>
    </row>
    <row r="53" spans="3:11" x14ac:dyDescent="0.25">
      <c r="C53" s="74"/>
      <c r="D53" s="74"/>
      <c r="E53" s="74"/>
      <c r="F53" s="74"/>
      <c r="G53" s="133"/>
      <c r="H53" s="74"/>
      <c r="I53" s="74"/>
      <c r="J53" s="129"/>
      <c r="K53" s="129"/>
    </row>
    <row r="54" spans="3:11" x14ac:dyDescent="0.25">
      <c r="C54" s="74"/>
      <c r="D54" s="74"/>
      <c r="E54" s="74"/>
      <c r="F54" s="74"/>
      <c r="G54" s="133"/>
      <c r="H54" s="74"/>
      <c r="I54" s="74"/>
      <c r="J54" s="129"/>
      <c r="K54" s="129"/>
    </row>
  </sheetData>
  <mergeCells count="67">
    <mergeCell ref="L21:L32"/>
    <mergeCell ref="L5:L17"/>
    <mergeCell ref="J14:J17"/>
    <mergeCell ref="H14:H17"/>
    <mergeCell ref="K14:K17"/>
    <mergeCell ref="J5:J8"/>
    <mergeCell ref="K5:K8"/>
    <mergeCell ref="J9:J13"/>
    <mergeCell ref="K9:K13"/>
    <mergeCell ref="K18:K20"/>
    <mergeCell ref="J25:J29"/>
    <mergeCell ref="K21:K24"/>
    <mergeCell ref="J18:J20"/>
    <mergeCell ref="J21:J24"/>
    <mergeCell ref="L18:L20"/>
    <mergeCell ref="I18:I20"/>
    <mergeCell ref="A4:A17"/>
    <mergeCell ref="B14:B17"/>
    <mergeCell ref="I14:I17"/>
    <mergeCell ref="F14:F17"/>
    <mergeCell ref="G14:G17"/>
    <mergeCell ref="B5:B13"/>
    <mergeCell ref="C9:C13"/>
    <mergeCell ref="F9:F13"/>
    <mergeCell ref="G9:G13"/>
    <mergeCell ref="H9:H13"/>
    <mergeCell ref="H5:H8"/>
    <mergeCell ref="I5:I13"/>
    <mergeCell ref="D20:E20"/>
    <mergeCell ref="D3:E3"/>
    <mergeCell ref="C5:C8"/>
    <mergeCell ref="F5:F8"/>
    <mergeCell ref="G5:G8"/>
    <mergeCell ref="D19:E19"/>
    <mergeCell ref="C14:C17"/>
    <mergeCell ref="H21:H24"/>
    <mergeCell ref="I21:I29"/>
    <mergeCell ref="G25:G29"/>
    <mergeCell ref="K25:K29"/>
    <mergeCell ref="B21:B29"/>
    <mergeCell ref="C25:C29"/>
    <mergeCell ref="C21:C24"/>
    <mergeCell ref="H25:H29"/>
    <mergeCell ref="F25:F29"/>
    <mergeCell ref="G21:G24"/>
    <mergeCell ref="E33:G33"/>
    <mergeCell ref="I33:K33"/>
    <mergeCell ref="K30:K32"/>
    <mergeCell ref="B30:B32"/>
    <mergeCell ref="C30:C32"/>
    <mergeCell ref="D30:E30"/>
    <mergeCell ref="A36:K36"/>
    <mergeCell ref="I35:K35"/>
    <mergeCell ref="A1:C1"/>
    <mergeCell ref="A18:A20"/>
    <mergeCell ref="B18:B20"/>
    <mergeCell ref="C18:C20"/>
    <mergeCell ref="D18:E18"/>
    <mergeCell ref="I30:I32"/>
    <mergeCell ref="J30:J32"/>
    <mergeCell ref="D31:E31"/>
    <mergeCell ref="D32:E32"/>
    <mergeCell ref="F21:F24"/>
    <mergeCell ref="A21:A32"/>
    <mergeCell ref="E35:G35"/>
    <mergeCell ref="E34:G34"/>
    <mergeCell ref="I34:K34"/>
  </mergeCells>
  <phoneticPr fontId="25" type="noConversion"/>
  <conditionalFormatting sqref="G25 G14 G4 G18:G21 G30:G32">
    <cfRule type="cellIs" dxfId="6" priority="26" stopIfTrue="1" operator="equal">
      <formula>0</formula>
    </cfRule>
  </conditionalFormatting>
  <conditionalFormatting sqref="L4 L18:L21">
    <cfRule type="cellIs" dxfId="5" priority="27" stopIfTrue="1" operator="lessThan">
      <formula>1</formula>
    </cfRule>
  </conditionalFormatting>
  <conditionalFormatting sqref="G5">
    <cfRule type="cellIs" dxfId="4" priority="8" stopIfTrue="1" operator="equal">
      <formula>0</formula>
    </cfRule>
  </conditionalFormatting>
  <conditionalFormatting sqref="L5">
    <cfRule type="cellIs" dxfId="3" priority="9" stopIfTrue="1" operator="lessThan">
      <formula>1</formula>
    </cfRule>
  </conditionalFormatting>
  <conditionalFormatting sqref="G9">
    <cfRule type="cellIs" dxfId="2" priority="1" stopIfTrue="1" operator="equal">
      <formula>0</formula>
    </cfRule>
  </conditionalFormatting>
  <printOptions horizontalCentered="1"/>
  <pageMargins left="0.23622047244094491" right="0.23622047244094491" top="0.47244094488188981" bottom="0.15748031496062992" header="0.27559055118110237" footer="0.15748031496062992"/>
  <pageSetup paperSize="9" scale="74" orientation="portrait" r:id="rId1"/>
  <headerFooter alignWithMargins="0">
    <oddHeader xml:space="preserve">&amp;Lעמוד &amp;P מתוך &amp;N&amp;C&amp;"Arial,מודגש"&amp;12
</oddHeader>
    <oddFooter>&amp;L&amp;A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53"/>
  <sheetViews>
    <sheetView rightToLeft="1" view="pageBreakPreview" topLeftCell="B1" zoomScaleNormal="100" zoomScaleSheetLayoutView="100" workbookViewId="0">
      <selection activeCell="D1" sqref="D1:H2"/>
    </sheetView>
  </sheetViews>
  <sheetFormatPr defaultColWidth="9.1796875" defaultRowHeight="17.25" customHeight="1" x14ac:dyDescent="0.3"/>
  <cols>
    <col min="1" max="1" width="8.26953125" style="8" bestFit="1" customWidth="1"/>
    <col min="2" max="2" width="36.81640625" style="8" customWidth="1"/>
    <col min="3" max="3" width="13.453125" style="10" customWidth="1"/>
    <col min="4" max="4" width="8.54296875" style="8" customWidth="1"/>
    <col min="5" max="5" width="8.453125" style="8" customWidth="1"/>
    <col min="6" max="6" width="8.54296875" style="8" customWidth="1"/>
    <col min="7" max="7" width="8" style="8" customWidth="1"/>
    <col min="8" max="8" width="8.54296875" style="8" customWidth="1"/>
    <col min="9" max="9" width="7.26953125" style="8" customWidth="1"/>
    <col min="10" max="10" width="8" style="8" customWidth="1"/>
    <col min="11" max="11" width="8.1796875" style="10" customWidth="1"/>
    <col min="12" max="12" width="8.453125" style="8" customWidth="1"/>
    <col min="13" max="13" width="24" style="8" customWidth="1"/>
    <col min="14" max="16384" width="9.1796875" style="8"/>
  </cols>
  <sheetData>
    <row r="1" spans="1:15" ht="37.5" customHeight="1" thickTop="1" x14ac:dyDescent="0.3">
      <c r="A1" s="6" t="s">
        <v>25</v>
      </c>
      <c r="B1" s="7" t="s">
        <v>29</v>
      </c>
      <c r="C1" s="33" t="s">
        <v>20</v>
      </c>
      <c r="D1" s="253" t="s">
        <v>116</v>
      </c>
      <c r="E1" s="254"/>
      <c r="F1" s="254"/>
      <c r="G1" s="254"/>
      <c r="H1" s="255"/>
      <c r="I1" s="34" t="s">
        <v>0</v>
      </c>
      <c r="J1" s="43">
        <v>1</v>
      </c>
      <c r="K1" s="103" t="s">
        <v>21</v>
      </c>
      <c r="L1" s="63"/>
      <c r="M1" s="37"/>
    </row>
    <row r="2" spans="1:15" ht="37.5" customHeight="1" thickBot="1" x14ac:dyDescent="0.35">
      <c r="A2" s="42" t="s">
        <v>28</v>
      </c>
      <c r="B2" s="9" t="s">
        <v>78</v>
      </c>
      <c r="C2" s="45" t="s">
        <v>128</v>
      </c>
      <c r="D2" s="256"/>
      <c r="E2" s="257"/>
      <c r="F2" s="257"/>
      <c r="G2" s="257"/>
      <c r="H2" s="258"/>
      <c r="I2" s="38" t="s">
        <v>1</v>
      </c>
      <c r="J2" s="44">
        <v>2</v>
      </c>
      <c r="K2" s="104" t="s">
        <v>22</v>
      </c>
      <c r="L2" s="64"/>
      <c r="M2" s="41"/>
    </row>
    <row r="3" spans="1:15" s="54" customFormat="1" ht="17.25" customHeight="1" thickTop="1" x14ac:dyDescent="0.25">
      <c r="A3" s="246" t="s">
        <v>2</v>
      </c>
      <c r="B3" s="247"/>
      <c r="C3" s="244" t="s">
        <v>68</v>
      </c>
      <c r="D3" s="52" t="s">
        <v>3</v>
      </c>
      <c r="E3" s="53" t="s">
        <v>5</v>
      </c>
      <c r="F3" s="75">
        <v>1</v>
      </c>
      <c r="G3" s="53" t="s">
        <v>5</v>
      </c>
      <c r="H3" s="75">
        <v>2</v>
      </c>
      <c r="I3" s="53" t="s">
        <v>5</v>
      </c>
      <c r="J3" s="75">
        <v>3</v>
      </c>
      <c r="K3" s="53" t="s">
        <v>5</v>
      </c>
      <c r="L3" s="75">
        <v>4</v>
      </c>
      <c r="M3" s="244" t="s">
        <v>8</v>
      </c>
    </row>
    <row r="4" spans="1:15" s="54" customFormat="1" ht="17.25" customHeight="1" thickBot="1" x14ac:dyDescent="0.3">
      <c r="A4" s="248"/>
      <c r="B4" s="249"/>
      <c r="C4" s="245"/>
      <c r="D4" s="55" t="s">
        <v>4</v>
      </c>
      <c r="E4" s="56" t="s">
        <v>6</v>
      </c>
      <c r="F4" s="57" t="s">
        <v>7</v>
      </c>
      <c r="G4" s="56" t="s">
        <v>6</v>
      </c>
      <c r="H4" s="57" t="s">
        <v>7</v>
      </c>
      <c r="I4" s="56" t="s">
        <v>6</v>
      </c>
      <c r="J4" s="57" t="s">
        <v>7</v>
      </c>
      <c r="K4" s="56" t="s">
        <v>6</v>
      </c>
      <c r="L4" s="57" t="s">
        <v>7</v>
      </c>
      <c r="M4" s="245"/>
      <c r="O4" s="58"/>
    </row>
    <row r="5" spans="1:15" s="54" customFormat="1" ht="23.5" thickTop="1" x14ac:dyDescent="0.25">
      <c r="A5" s="250" t="s">
        <v>52</v>
      </c>
      <c r="B5" s="142" t="s">
        <v>112</v>
      </c>
      <c r="C5" s="59" t="s">
        <v>62</v>
      </c>
      <c r="D5" s="60">
        <v>0.8</v>
      </c>
      <c r="E5" s="65"/>
      <c r="F5" s="67"/>
      <c r="G5" s="65"/>
      <c r="H5" s="67"/>
      <c r="I5" s="65"/>
      <c r="J5" s="66"/>
      <c r="K5" s="65"/>
      <c r="L5" s="66"/>
      <c r="M5" s="134" t="s">
        <v>63</v>
      </c>
    </row>
    <row r="6" spans="1:15" s="54" customFormat="1" ht="17.25" customHeight="1" thickBot="1" x14ac:dyDescent="0.3">
      <c r="A6" s="250"/>
      <c r="B6" s="76" t="s">
        <v>27</v>
      </c>
      <c r="C6" s="59" t="s">
        <v>19</v>
      </c>
      <c r="D6" s="77">
        <v>0.2</v>
      </c>
      <c r="E6" s="65"/>
      <c r="F6" s="78"/>
      <c r="G6" s="65"/>
      <c r="H6" s="78"/>
      <c r="I6" s="65"/>
      <c r="J6" s="78"/>
      <c r="K6" s="65"/>
      <c r="L6" s="78"/>
      <c r="M6" s="135" t="s">
        <v>63</v>
      </c>
    </row>
    <row r="7" spans="1:15" s="54" customFormat="1" ht="17.25" customHeight="1" thickBot="1" x14ac:dyDescent="0.3">
      <c r="A7" s="251"/>
      <c r="B7" s="81" t="s">
        <v>9</v>
      </c>
      <c r="C7" s="82"/>
      <c r="D7" s="83">
        <f>SUM(D5:D6)</f>
        <v>1</v>
      </c>
      <c r="E7" s="84"/>
      <c r="F7" s="85"/>
      <c r="G7" s="84"/>
      <c r="H7" s="85"/>
      <c r="I7" s="84"/>
      <c r="J7" s="85"/>
      <c r="K7" s="84"/>
      <c r="L7" s="85"/>
      <c r="M7" s="86"/>
    </row>
    <row r="8" spans="1:15" s="54" customFormat="1" ht="17.25" customHeight="1" thickTop="1" thickBot="1" x14ac:dyDescent="0.3">
      <c r="A8" s="252" t="s">
        <v>34</v>
      </c>
      <c r="B8" s="79" t="s">
        <v>34</v>
      </c>
      <c r="C8" s="59" t="s">
        <v>19</v>
      </c>
      <c r="D8" s="80">
        <v>1</v>
      </c>
      <c r="E8" s="65"/>
      <c r="F8" s="67"/>
      <c r="G8" s="65"/>
      <c r="H8" s="67"/>
      <c r="I8" s="65"/>
      <c r="J8" s="78"/>
      <c r="K8" s="65"/>
      <c r="L8" s="78"/>
      <c r="M8" s="135" t="s">
        <v>63</v>
      </c>
    </row>
    <row r="9" spans="1:15" s="54" customFormat="1" ht="17.25" customHeight="1" thickBot="1" x14ac:dyDescent="0.3">
      <c r="A9" s="251"/>
      <c r="B9" s="81" t="s">
        <v>9</v>
      </c>
      <c r="C9" s="82"/>
      <c r="D9" s="83">
        <f>SUM(D8)</f>
        <v>1</v>
      </c>
      <c r="E9" s="84"/>
      <c r="F9" s="85"/>
      <c r="G9" s="84"/>
      <c r="H9" s="85"/>
      <c r="I9" s="84"/>
      <c r="J9" s="85"/>
      <c r="K9" s="84"/>
      <c r="L9" s="85"/>
      <c r="M9" s="86"/>
    </row>
    <row r="10" spans="1:15" s="54" customFormat="1" ht="17.25" customHeight="1" thickTop="1" x14ac:dyDescent="0.25">
      <c r="A10" s="252" t="s">
        <v>80</v>
      </c>
      <c r="B10" s="79" t="s">
        <v>81</v>
      </c>
      <c r="C10" s="59" t="s">
        <v>62</v>
      </c>
      <c r="D10" s="77">
        <v>0.5</v>
      </c>
      <c r="E10" s="65"/>
      <c r="F10" s="66"/>
      <c r="G10" s="68"/>
      <c r="H10" s="66"/>
      <c r="I10" s="68"/>
      <c r="J10" s="78"/>
      <c r="K10" s="68"/>
      <c r="L10" s="78"/>
      <c r="M10" s="135" t="s">
        <v>63</v>
      </c>
    </row>
    <row r="11" spans="1:15" s="54" customFormat="1" ht="17.25" customHeight="1" x14ac:dyDescent="0.25">
      <c r="A11" s="250"/>
      <c r="B11" s="61" t="s">
        <v>124</v>
      </c>
      <c r="C11" s="59" t="s">
        <v>62</v>
      </c>
      <c r="D11" s="62">
        <v>0.3</v>
      </c>
      <c r="E11" s="65"/>
      <c r="F11" s="67"/>
      <c r="G11" s="69"/>
      <c r="H11" s="67"/>
      <c r="I11" s="69"/>
      <c r="J11" s="67"/>
      <c r="K11" s="69"/>
      <c r="L11" s="67"/>
      <c r="M11" s="136" t="s">
        <v>63</v>
      </c>
    </row>
    <row r="12" spans="1:15" s="54" customFormat="1" ht="17.25" customHeight="1" thickBot="1" x14ac:dyDescent="0.3">
      <c r="A12" s="250"/>
      <c r="B12" s="79" t="s">
        <v>82</v>
      </c>
      <c r="C12" s="59" t="s">
        <v>19</v>
      </c>
      <c r="D12" s="62">
        <v>0.2</v>
      </c>
      <c r="E12" s="65"/>
      <c r="F12" s="67"/>
      <c r="G12" s="69"/>
      <c r="H12" s="67"/>
      <c r="I12" s="69"/>
      <c r="J12" s="67"/>
      <c r="K12" s="69"/>
      <c r="L12" s="67"/>
      <c r="M12" s="136" t="s">
        <v>63</v>
      </c>
    </row>
    <row r="13" spans="1:15" s="54" customFormat="1" ht="17.25" customHeight="1" thickBot="1" x14ac:dyDescent="0.3">
      <c r="A13" s="251"/>
      <c r="B13" s="81" t="s">
        <v>9</v>
      </c>
      <c r="C13" s="82"/>
      <c r="D13" s="83">
        <f>SUM(D10:D12)</f>
        <v>1</v>
      </c>
      <c r="E13" s="84"/>
      <c r="F13" s="85"/>
      <c r="G13" s="84"/>
      <c r="H13" s="85"/>
      <c r="I13" s="84"/>
      <c r="J13" s="85"/>
      <c r="K13" s="84"/>
      <c r="L13" s="85"/>
      <c r="M13" s="86"/>
    </row>
    <row r="14" spans="1:15" s="54" customFormat="1" ht="17.25" customHeight="1" thickTop="1" x14ac:dyDescent="0.25">
      <c r="A14" s="252" t="s">
        <v>69</v>
      </c>
      <c r="B14" s="259" t="s">
        <v>2</v>
      </c>
      <c r="C14" s="244" t="s">
        <v>66</v>
      </c>
      <c r="D14" s="244" t="s">
        <v>67</v>
      </c>
      <c r="E14" s="53" t="s">
        <v>5</v>
      </c>
      <c r="F14" s="75">
        <v>1</v>
      </c>
      <c r="G14" s="53" t="s">
        <v>5</v>
      </c>
      <c r="H14" s="75">
        <v>2</v>
      </c>
      <c r="I14" s="53" t="s">
        <v>5</v>
      </c>
      <c r="J14" s="75">
        <v>3</v>
      </c>
      <c r="K14" s="53" t="s">
        <v>5</v>
      </c>
      <c r="L14" s="75">
        <v>4</v>
      </c>
      <c r="M14" s="244" t="s">
        <v>8</v>
      </c>
    </row>
    <row r="15" spans="1:15" s="54" customFormat="1" ht="17.25" customHeight="1" thickBot="1" x14ac:dyDescent="0.3">
      <c r="A15" s="250"/>
      <c r="B15" s="260"/>
      <c r="C15" s="245"/>
      <c r="D15" s="245"/>
      <c r="E15" s="56" t="s">
        <v>6</v>
      </c>
      <c r="F15" s="57" t="s">
        <v>7</v>
      </c>
      <c r="G15" s="56" t="s">
        <v>6</v>
      </c>
      <c r="H15" s="57" t="s">
        <v>7</v>
      </c>
      <c r="I15" s="56" t="s">
        <v>6</v>
      </c>
      <c r="J15" s="57" t="s">
        <v>7</v>
      </c>
      <c r="K15" s="56" t="s">
        <v>6</v>
      </c>
      <c r="L15" s="57" t="s">
        <v>7</v>
      </c>
      <c r="M15" s="245"/>
      <c r="O15" s="58"/>
    </row>
    <row r="16" spans="1:15" s="54" customFormat="1" ht="17.25" customHeight="1" thickTop="1" x14ac:dyDescent="0.25">
      <c r="A16" s="250"/>
      <c r="B16" s="152" t="s">
        <v>83</v>
      </c>
      <c r="C16" s="153"/>
      <c r="D16" s="154"/>
      <c r="E16" s="155"/>
      <c r="F16" s="156"/>
      <c r="G16" s="155"/>
      <c r="H16" s="156"/>
      <c r="I16" s="155"/>
      <c r="J16" s="156"/>
      <c r="K16" s="155"/>
      <c r="L16" s="156"/>
      <c r="M16" s="157"/>
    </row>
    <row r="17" spans="1:13" s="54" customFormat="1" ht="23" x14ac:dyDescent="0.25">
      <c r="A17" s="250"/>
      <c r="B17" s="158" t="s">
        <v>84</v>
      </c>
      <c r="C17" s="59" t="s">
        <v>85</v>
      </c>
      <c r="D17" s="70">
        <v>450000</v>
      </c>
      <c r="E17" s="159"/>
      <c r="F17" s="160"/>
      <c r="G17" s="159"/>
      <c r="H17" s="160"/>
      <c r="I17" s="159"/>
      <c r="J17" s="160"/>
      <c r="K17" s="159"/>
      <c r="L17" s="160"/>
      <c r="M17" s="161"/>
    </row>
    <row r="18" spans="1:13" s="54" customFormat="1" ht="13" x14ac:dyDescent="0.25">
      <c r="A18" s="250"/>
      <c r="B18" s="158" t="s">
        <v>129</v>
      </c>
      <c r="C18" s="59" t="s">
        <v>130</v>
      </c>
      <c r="D18" s="70">
        <v>200</v>
      </c>
      <c r="E18" s="159"/>
      <c r="F18" s="160"/>
      <c r="G18" s="159"/>
      <c r="H18" s="160"/>
      <c r="I18" s="159"/>
      <c r="J18" s="160"/>
      <c r="K18" s="159"/>
      <c r="L18" s="160"/>
      <c r="M18" s="161"/>
    </row>
    <row r="19" spans="1:13" s="54" customFormat="1" ht="17.25" customHeight="1" x14ac:dyDescent="0.25">
      <c r="A19" s="250"/>
      <c r="B19" s="158" t="s">
        <v>129</v>
      </c>
      <c r="C19" s="59" t="s">
        <v>131</v>
      </c>
      <c r="D19" s="70">
        <v>250</v>
      </c>
      <c r="E19" s="73"/>
      <c r="F19" s="72"/>
      <c r="G19" s="73"/>
      <c r="H19" s="72"/>
      <c r="I19" s="73"/>
      <c r="J19" s="72"/>
      <c r="K19" s="73"/>
      <c r="L19" s="72"/>
      <c r="M19" s="101"/>
    </row>
    <row r="20" spans="1:13" s="54" customFormat="1" ht="23.25" customHeight="1" x14ac:dyDescent="0.25">
      <c r="A20" s="250"/>
      <c r="B20" s="162" t="s">
        <v>86</v>
      </c>
      <c r="C20" s="163" t="s">
        <v>87</v>
      </c>
      <c r="D20" s="70">
        <v>5600</v>
      </c>
      <c r="E20" s="73"/>
      <c r="F20" s="72"/>
      <c r="G20" s="73"/>
      <c r="H20" s="72"/>
      <c r="I20" s="73"/>
      <c r="J20" s="72"/>
      <c r="K20" s="73"/>
      <c r="L20" s="72"/>
      <c r="M20" s="101"/>
    </row>
    <row r="21" spans="1:13" s="54" customFormat="1" ht="23.25" customHeight="1" x14ac:dyDescent="0.25">
      <c r="A21" s="250"/>
      <c r="B21" s="162" t="s">
        <v>88</v>
      </c>
      <c r="C21" s="163" t="s">
        <v>111</v>
      </c>
      <c r="D21" s="70">
        <v>3000</v>
      </c>
      <c r="E21" s="71"/>
      <c r="F21" s="171"/>
      <c r="G21" s="71"/>
      <c r="H21" s="171"/>
      <c r="I21" s="71"/>
      <c r="J21" s="171"/>
      <c r="K21" s="71"/>
      <c r="L21" s="171"/>
      <c r="M21" s="172"/>
    </row>
    <row r="22" spans="1:13" s="54" customFormat="1" ht="23.25" customHeight="1" x14ac:dyDescent="0.25">
      <c r="A22" s="250"/>
      <c r="B22" s="158" t="s">
        <v>88</v>
      </c>
      <c r="C22" s="59" t="s">
        <v>132</v>
      </c>
      <c r="D22" s="70">
        <v>3000</v>
      </c>
      <c r="E22" s="71"/>
      <c r="F22" s="171"/>
      <c r="G22" s="71"/>
      <c r="H22" s="171"/>
      <c r="I22" s="71"/>
      <c r="J22" s="171"/>
      <c r="K22" s="71"/>
      <c r="L22" s="171"/>
      <c r="M22" s="172"/>
    </row>
    <row r="23" spans="1:13" s="54" customFormat="1" ht="23.25" customHeight="1" x14ac:dyDescent="0.25">
      <c r="A23" s="250"/>
      <c r="B23" s="54" t="s">
        <v>88</v>
      </c>
      <c r="C23" s="54" t="s">
        <v>133</v>
      </c>
      <c r="D23" s="70">
        <v>45</v>
      </c>
      <c r="E23" s="71"/>
      <c r="F23" s="171"/>
      <c r="G23" s="71"/>
      <c r="H23" s="171"/>
      <c r="I23" s="71"/>
      <c r="J23" s="171"/>
      <c r="K23" s="71"/>
      <c r="L23" s="171"/>
      <c r="M23" s="172"/>
    </row>
    <row r="24" spans="1:13" s="54" customFormat="1" ht="17.25" customHeight="1" x14ac:dyDescent="0.25">
      <c r="A24" s="250"/>
      <c r="B24" s="164" t="s">
        <v>89</v>
      </c>
      <c r="C24" s="165"/>
      <c r="D24" s="166"/>
      <c r="E24" s="167"/>
      <c r="F24" s="168"/>
      <c r="G24" s="167"/>
      <c r="H24" s="168"/>
      <c r="I24" s="167"/>
      <c r="J24" s="168"/>
      <c r="K24" s="167"/>
      <c r="L24" s="168"/>
      <c r="M24" s="169"/>
    </row>
    <row r="25" spans="1:13" s="54" customFormat="1" ht="17.25" customHeight="1" x14ac:dyDescent="0.25">
      <c r="A25" s="250"/>
      <c r="B25" s="61" t="s">
        <v>134</v>
      </c>
      <c r="C25" s="61" t="s">
        <v>134</v>
      </c>
      <c r="D25" s="70">
        <v>100000</v>
      </c>
      <c r="E25" s="164"/>
      <c r="F25" s="164"/>
      <c r="G25" s="164"/>
      <c r="H25" s="164"/>
      <c r="I25" s="164"/>
      <c r="J25" s="164"/>
      <c r="K25" s="164"/>
      <c r="L25" s="164"/>
      <c r="M25" s="164"/>
    </row>
    <row r="26" spans="1:13" s="54" customFormat="1" ht="17.25" customHeight="1" x14ac:dyDescent="0.25">
      <c r="A26" s="250"/>
      <c r="B26" s="61" t="s">
        <v>135</v>
      </c>
      <c r="C26" s="61" t="s">
        <v>136</v>
      </c>
      <c r="D26" s="70">
        <v>12000</v>
      </c>
      <c r="E26" s="164"/>
      <c r="F26" s="164"/>
      <c r="G26" s="164"/>
      <c r="H26" s="164"/>
      <c r="I26" s="164"/>
      <c r="J26" s="164"/>
      <c r="K26" s="164"/>
      <c r="L26" s="164"/>
      <c r="M26" s="164"/>
    </row>
    <row r="27" spans="1:13" s="54" customFormat="1" ht="17.25" customHeight="1" x14ac:dyDescent="0.25">
      <c r="A27" s="250"/>
      <c r="B27" s="61" t="s">
        <v>137</v>
      </c>
      <c r="C27" s="61" t="s">
        <v>138</v>
      </c>
      <c r="D27" s="70">
        <v>12000</v>
      </c>
      <c r="E27" s="164"/>
      <c r="F27" s="164"/>
      <c r="G27" s="164"/>
      <c r="H27" s="164"/>
      <c r="I27" s="164"/>
      <c r="J27" s="164"/>
      <c r="K27" s="164"/>
      <c r="L27" s="164"/>
      <c r="M27" s="164"/>
    </row>
    <row r="28" spans="1:13" s="54" customFormat="1" ht="17.25" customHeight="1" x14ac:dyDescent="0.25">
      <c r="A28" s="250"/>
      <c r="B28" s="61" t="s">
        <v>139</v>
      </c>
      <c r="C28" s="61" t="s">
        <v>138</v>
      </c>
      <c r="D28" s="70">
        <v>12000</v>
      </c>
      <c r="E28" s="164"/>
      <c r="F28" s="164"/>
      <c r="G28" s="164"/>
      <c r="H28" s="164"/>
      <c r="I28" s="164"/>
      <c r="J28" s="164"/>
      <c r="K28" s="164"/>
      <c r="L28" s="164"/>
      <c r="M28" s="164"/>
    </row>
    <row r="29" spans="1:13" s="54" customFormat="1" ht="17.25" customHeight="1" x14ac:dyDescent="0.25">
      <c r="A29" s="250"/>
      <c r="B29" s="61" t="s">
        <v>140</v>
      </c>
      <c r="C29" s="61" t="s">
        <v>141</v>
      </c>
      <c r="D29" s="70">
        <v>12000</v>
      </c>
      <c r="E29" s="164"/>
      <c r="F29" s="164"/>
      <c r="G29" s="164"/>
      <c r="H29" s="164"/>
      <c r="I29" s="164"/>
      <c r="J29" s="164"/>
      <c r="K29" s="164"/>
      <c r="L29" s="164"/>
      <c r="M29" s="164"/>
    </row>
    <row r="30" spans="1:13" s="54" customFormat="1" ht="17.25" customHeight="1" x14ac:dyDescent="0.25">
      <c r="A30" s="250"/>
      <c r="B30" s="61" t="s">
        <v>142</v>
      </c>
      <c r="C30" s="61" t="s">
        <v>143</v>
      </c>
      <c r="D30" s="70">
        <v>12000</v>
      </c>
      <c r="E30" s="164"/>
      <c r="F30" s="164"/>
      <c r="G30" s="164"/>
      <c r="H30" s="164"/>
      <c r="I30" s="164"/>
      <c r="J30" s="164"/>
      <c r="K30" s="164"/>
      <c r="L30" s="164"/>
      <c r="M30" s="164"/>
    </row>
    <row r="31" spans="1:13" s="54" customFormat="1" ht="17.25" customHeight="1" x14ac:dyDescent="0.25">
      <c r="A31" s="250"/>
      <c r="B31" s="61" t="s">
        <v>144</v>
      </c>
      <c r="C31" s="61" t="s">
        <v>145</v>
      </c>
      <c r="D31" s="70">
        <v>12000</v>
      </c>
      <c r="E31" s="164"/>
      <c r="F31" s="164"/>
      <c r="G31" s="164"/>
      <c r="H31" s="164"/>
      <c r="I31" s="164"/>
      <c r="J31" s="164"/>
      <c r="K31" s="164"/>
      <c r="L31" s="164"/>
      <c r="M31" s="164"/>
    </row>
    <row r="32" spans="1:13" s="54" customFormat="1" ht="17.25" customHeight="1" x14ac:dyDescent="0.25">
      <c r="A32" s="250"/>
      <c r="B32" s="61" t="s">
        <v>146</v>
      </c>
      <c r="C32" s="61" t="s">
        <v>147</v>
      </c>
      <c r="D32" s="70">
        <v>12000</v>
      </c>
      <c r="E32" s="164"/>
      <c r="F32" s="164"/>
      <c r="G32" s="164"/>
      <c r="H32" s="164"/>
      <c r="I32" s="164"/>
      <c r="J32" s="164"/>
      <c r="K32" s="164"/>
      <c r="L32" s="164"/>
      <c r="M32" s="164"/>
    </row>
    <row r="33" spans="1:13" s="54" customFormat="1" ht="17.25" customHeight="1" x14ac:dyDescent="0.25">
      <c r="A33" s="250"/>
      <c r="B33" s="61" t="s">
        <v>148</v>
      </c>
      <c r="C33" s="61" t="s">
        <v>149</v>
      </c>
      <c r="D33" s="70">
        <v>20000</v>
      </c>
      <c r="E33" s="164"/>
      <c r="F33" s="164"/>
      <c r="G33" s="164"/>
      <c r="H33" s="164"/>
      <c r="I33" s="164"/>
      <c r="J33" s="164"/>
      <c r="K33" s="164"/>
      <c r="L33" s="164"/>
      <c r="M33" s="164"/>
    </row>
    <row r="34" spans="1:13" s="54" customFormat="1" ht="17.25" customHeight="1" x14ac:dyDescent="0.25">
      <c r="A34" s="250"/>
      <c r="B34" s="61" t="s">
        <v>150</v>
      </c>
      <c r="C34" s="61" t="s">
        <v>150</v>
      </c>
      <c r="D34" s="70">
        <v>12000</v>
      </c>
      <c r="E34" s="164"/>
      <c r="F34" s="164"/>
      <c r="G34" s="164"/>
      <c r="H34" s="164"/>
      <c r="I34" s="164"/>
      <c r="J34" s="164"/>
      <c r="K34" s="164"/>
      <c r="L34" s="164"/>
      <c r="M34" s="164"/>
    </row>
    <row r="35" spans="1:13" s="54" customFormat="1" ht="17.25" customHeight="1" x14ac:dyDescent="0.25">
      <c r="A35" s="250"/>
      <c r="B35" s="61" t="s">
        <v>151</v>
      </c>
      <c r="C35" s="61" t="s">
        <v>152</v>
      </c>
      <c r="D35" s="70">
        <v>12000</v>
      </c>
      <c r="E35" s="164"/>
      <c r="F35" s="164"/>
      <c r="G35" s="164"/>
      <c r="H35" s="164"/>
      <c r="I35" s="164"/>
      <c r="J35" s="164"/>
      <c r="K35" s="164"/>
      <c r="L35" s="164"/>
      <c r="M35" s="164"/>
    </row>
    <row r="36" spans="1:13" s="54" customFormat="1" ht="17.25" customHeight="1" x14ac:dyDescent="0.25">
      <c r="A36" s="250"/>
      <c r="B36" s="61" t="s">
        <v>153</v>
      </c>
      <c r="C36" s="61" t="s">
        <v>154</v>
      </c>
      <c r="D36" s="70">
        <v>12000</v>
      </c>
      <c r="E36" s="164"/>
      <c r="F36" s="164"/>
      <c r="G36" s="164"/>
      <c r="H36" s="164"/>
      <c r="I36" s="164"/>
      <c r="J36" s="164"/>
      <c r="K36" s="164"/>
      <c r="L36" s="164"/>
      <c r="M36" s="164"/>
    </row>
    <row r="37" spans="1:13" s="54" customFormat="1" ht="17.25" customHeight="1" x14ac:dyDescent="0.25">
      <c r="A37" s="250"/>
      <c r="B37" s="61" t="s">
        <v>155</v>
      </c>
      <c r="C37" s="61" t="s">
        <v>156</v>
      </c>
      <c r="D37" s="70">
        <v>7500</v>
      </c>
      <c r="E37" s="164"/>
      <c r="F37" s="164"/>
      <c r="G37" s="164"/>
      <c r="H37" s="164"/>
      <c r="I37" s="164"/>
      <c r="J37" s="164"/>
      <c r="K37" s="164"/>
      <c r="L37" s="164"/>
      <c r="M37" s="164"/>
    </row>
    <row r="38" spans="1:13" s="54" customFormat="1" ht="17.25" customHeight="1" x14ac:dyDescent="0.25">
      <c r="A38" s="250"/>
      <c r="B38" s="61" t="s">
        <v>157</v>
      </c>
      <c r="C38" s="61" t="s">
        <v>156</v>
      </c>
      <c r="D38" s="70">
        <v>5000</v>
      </c>
      <c r="E38" s="164"/>
      <c r="F38" s="164"/>
      <c r="G38" s="164"/>
      <c r="H38" s="164"/>
      <c r="I38" s="164"/>
      <c r="J38" s="164"/>
      <c r="K38" s="164"/>
      <c r="L38" s="164"/>
      <c r="M38" s="164"/>
    </row>
    <row r="39" spans="1:13" s="54" customFormat="1" ht="17.25" customHeight="1" x14ac:dyDescent="0.25">
      <c r="A39" s="250"/>
      <c r="B39" s="61" t="s">
        <v>158</v>
      </c>
      <c r="C39" s="61" t="s">
        <v>158</v>
      </c>
      <c r="D39" s="70">
        <v>7500</v>
      </c>
      <c r="E39" s="164"/>
      <c r="F39" s="164"/>
      <c r="G39" s="164"/>
      <c r="H39" s="164"/>
      <c r="I39" s="164"/>
      <c r="J39" s="164"/>
      <c r="K39" s="164"/>
      <c r="L39" s="164"/>
      <c r="M39" s="164"/>
    </row>
    <row r="40" spans="1:13" s="54" customFormat="1" ht="17.25" customHeight="1" x14ac:dyDescent="0.25">
      <c r="A40" s="250"/>
      <c r="B40" s="164" t="s">
        <v>90</v>
      </c>
      <c r="C40" s="165"/>
      <c r="D40" s="166"/>
      <c r="E40" s="167"/>
      <c r="F40" s="168"/>
      <c r="G40" s="167"/>
      <c r="H40" s="168"/>
      <c r="I40" s="167"/>
      <c r="J40" s="168"/>
      <c r="K40" s="167"/>
      <c r="L40" s="168"/>
      <c r="M40" s="169"/>
    </row>
    <row r="41" spans="1:13" s="54" customFormat="1" ht="26" x14ac:dyDescent="0.25">
      <c r="A41" s="250"/>
      <c r="B41" s="61" t="s">
        <v>159</v>
      </c>
      <c r="C41" s="185" t="s">
        <v>160</v>
      </c>
      <c r="D41" s="70">
        <v>1000</v>
      </c>
      <c r="E41" s="71"/>
      <c r="F41" s="171"/>
      <c r="G41" s="71"/>
      <c r="H41" s="171"/>
      <c r="I41" s="71"/>
      <c r="J41" s="171"/>
      <c r="K41" s="71"/>
      <c r="L41" s="171"/>
      <c r="M41" s="172"/>
    </row>
    <row r="42" spans="1:13" s="54" customFormat="1" ht="26" x14ac:dyDescent="0.25">
      <c r="A42" s="250"/>
      <c r="B42" s="61" t="s">
        <v>164</v>
      </c>
      <c r="C42" s="185" t="s">
        <v>160</v>
      </c>
      <c r="D42" s="70">
        <v>1000</v>
      </c>
      <c r="E42" s="71"/>
      <c r="F42" s="171"/>
      <c r="G42" s="71"/>
      <c r="H42" s="171"/>
      <c r="I42" s="71"/>
      <c r="J42" s="171"/>
      <c r="K42" s="71"/>
      <c r="L42" s="171"/>
      <c r="M42" s="172"/>
    </row>
    <row r="43" spans="1:13" s="54" customFormat="1" ht="17.25" customHeight="1" x14ac:dyDescent="0.25">
      <c r="A43" s="250"/>
      <c r="B43" s="164" t="s">
        <v>91</v>
      </c>
      <c r="C43" s="165"/>
      <c r="D43" s="166"/>
      <c r="E43" s="167"/>
      <c r="F43" s="168"/>
      <c r="G43" s="167"/>
      <c r="H43" s="168"/>
      <c r="I43" s="167"/>
      <c r="J43" s="168"/>
      <c r="K43" s="167"/>
      <c r="L43" s="168"/>
      <c r="M43" s="169"/>
    </row>
    <row r="44" spans="1:13" s="54" customFormat="1" ht="13" x14ac:dyDescent="0.25">
      <c r="A44" s="250"/>
      <c r="B44" s="162" t="s">
        <v>92</v>
      </c>
      <c r="C44" s="163" t="s">
        <v>93</v>
      </c>
      <c r="D44" s="170">
        <v>1200</v>
      </c>
      <c r="E44" s="71"/>
      <c r="F44" s="171"/>
      <c r="G44" s="71"/>
      <c r="H44" s="171"/>
      <c r="I44" s="71"/>
      <c r="J44" s="171"/>
      <c r="K44" s="71"/>
      <c r="L44" s="171"/>
      <c r="M44" s="172"/>
    </row>
    <row r="45" spans="1:13" s="54" customFormat="1" ht="23" x14ac:dyDescent="0.25">
      <c r="A45" s="250"/>
      <c r="B45" s="162" t="s">
        <v>94</v>
      </c>
      <c r="C45" s="163" t="s">
        <v>95</v>
      </c>
      <c r="D45" s="170">
        <v>2000</v>
      </c>
      <c r="E45" s="71"/>
      <c r="F45" s="171"/>
      <c r="G45" s="71"/>
      <c r="H45" s="171"/>
      <c r="I45" s="71"/>
      <c r="J45" s="171"/>
      <c r="K45" s="71"/>
      <c r="L45" s="171"/>
      <c r="M45" s="172"/>
    </row>
    <row r="46" spans="1:13" s="54" customFormat="1" ht="23" x14ac:dyDescent="0.25">
      <c r="A46" s="250"/>
      <c r="B46" s="162" t="s">
        <v>96</v>
      </c>
      <c r="C46" s="163" t="s">
        <v>97</v>
      </c>
      <c r="D46" s="70">
        <v>4000</v>
      </c>
      <c r="E46" s="73"/>
      <c r="F46" s="72"/>
      <c r="G46" s="73"/>
      <c r="H46" s="72"/>
      <c r="I46" s="73"/>
      <c r="J46" s="72"/>
      <c r="K46" s="73"/>
      <c r="L46" s="72"/>
      <c r="M46" s="101"/>
    </row>
    <row r="47" spans="1:13" s="54" customFormat="1" ht="23" x14ac:dyDescent="0.25">
      <c r="A47" s="250"/>
      <c r="B47" s="162" t="s">
        <v>98</v>
      </c>
      <c r="C47" s="163" t="s">
        <v>161</v>
      </c>
      <c r="D47" s="70">
        <v>4000</v>
      </c>
      <c r="E47" s="73"/>
      <c r="F47" s="72"/>
      <c r="G47" s="73"/>
      <c r="H47" s="72"/>
      <c r="I47" s="73"/>
      <c r="J47" s="72"/>
      <c r="K47" s="73"/>
      <c r="L47" s="72"/>
      <c r="M47" s="101"/>
    </row>
    <row r="48" spans="1:13" s="54" customFormat="1" ht="17.25" customHeight="1" x14ac:dyDescent="0.25">
      <c r="A48" s="250"/>
      <c r="B48" s="54" t="s">
        <v>162</v>
      </c>
      <c r="C48" s="162" t="s">
        <v>163</v>
      </c>
      <c r="D48" s="70">
        <v>2200</v>
      </c>
      <c r="E48" s="73"/>
      <c r="F48" s="72"/>
      <c r="G48" s="73"/>
      <c r="H48" s="72"/>
      <c r="I48" s="73"/>
      <c r="J48" s="72"/>
      <c r="K48" s="73"/>
      <c r="L48" s="72"/>
      <c r="M48" s="101"/>
    </row>
    <row r="49" spans="1:13" s="54" customFormat="1" ht="17.25" customHeight="1" x14ac:dyDescent="0.25">
      <c r="A49" s="250"/>
      <c r="B49" s="162" t="s">
        <v>99</v>
      </c>
      <c r="C49" s="163" t="s">
        <v>100</v>
      </c>
      <c r="D49" s="70">
        <v>2150</v>
      </c>
      <c r="E49" s="186"/>
      <c r="F49" s="187"/>
      <c r="G49" s="186"/>
      <c r="H49" s="187"/>
      <c r="I49" s="186"/>
      <c r="J49" s="187"/>
      <c r="K49" s="186"/>
      <c r="L49" s="187"/>
      <c r="M49" s="188"/>
    </row>
    <row r="50" spans="1:13" s="54" customFormat="1" ht="17.25" customHeight="1" thickBot="1" x14ac:dyDescent="0.3">
      <c r="A50" s="250"/>
      <c r="B50" s="173" t="s">
        <v>101</v>
      </c>
      <c r="C50" s="174" t="s">
        <v>102</v>
      </c>
      <c r="D50" s="175">
        <v>43300</v>
      </c>
      <c r="E50" s="176"/>
      <c r="F50" s="177"/>
      <c r="G50" s="176"/>
      <c r="H50" s="177"/>
      <c r="I50" s="176"/>
      <c r="J50" s="177"/>
      <c r="K50" s="176"/>
      <c r="L50" s="177"/>
      <c r="M50" s="178"/>
    </row>
    <row r="51" spans="1:13" s="54" customFormat="1" ht="17.25" customHeight="1" thickBot="1" x14ac:dyDescent="0.3">
      <c r="A51" s="250"/>
      <c r="B51" s="143" t="s">
        <v>23</v>
      </c>
      <c r="C51" s="82"/>
      <c r="D51" s="87"/>
      <c r="E51" s="84"/>
      <c r="F51" s="85"/>
      <c r="G51" s="84"/>
      <c r="H51" s="85"/>
      <c r="I51" s="84"/>
      <c r="J51" s="85"/>
      <c r="K51" s="84"/>
      <c r="L51" s="85"/>
      <c r="M51" s="86"/>
    </row>
    <row r="52" spans="1:13" s="54" customFormat="1" ht="17.25" customHeight="1" thickTop="1" thickBot="1" x14ac:dyDescent="0.3">
      <c r="A52" s="251"/>
      <c r="B52" s="143" t="s">
        <v>24</v>
      </c>
      <c r="C52" s="82"/>
      <c r="D52" s="88"/>
      <c r="E52" s="89"/>
      <c r="F52" s="85"/>
      <c r="G52" s="84"/>
      <c r="H52" s="85"/>
      <c r="I52" s="84"/>
      <c r="J52" s="85"/>
      <c r="K52" s="84"/>
      <c r="L52" s="85"/>
      <c r="M52" s="86"/>
    </row>
    <row r="53" spans="1:13" s="54" customFormat="1" ht="17.25" customHeight="1" thickTop="1" x14ac:dyDescent="0.25"/>
  </sheetData>
  <mergeCells count="12">
    <mergeCell ref="D1:H2"/>
    <mergeCell ref="B14:B15"/>
    <mergeCell ref="C14:C15"/>
    <mergeCell ref="D14:D15"/>
    <mergeCell ref="A10:A13"/>
    <mergeCell ref="A8:A9"/>
    <mergeCell ref="M14:M15"/>
    <mergeCell ref="M3:M4"/>
    <mergeCell ref="C3:C4"/>
    <mergeCell ref="A3:B4"/>
    <mergeCell ref="A5:A7"/>
    <mergeCell ref="A14:A52"/>
  </mergeCells>
  <phoneticPr fontId="0" type="noConversion"/>
  <conditionalFormatting sqref="D7 D9 D13">
    <cfRule type="cellIs" dxfId="1" priority="1" stopIfTrue="1" operator="notEqual">
      <formula>1</formula>
    </cfRule>
  </conditionalFormatting>
  <printOptions horizontalCentered="1"/>
  <pageMargins left="0" right="0.15748031496062992" top="0.47244094488188981" bottom="0" header="0" footer="0"/>
  <pageSetup paperSize="9" scale="56" orientation="landscape" horizontalDpi="300" verticalDpi="300" r:id="rId1"/>
  <headerFooter alignWithMargins="0">
    <oddHeader xml:space="preserve">&amp;Lנספח מספר 10 (3), א'
</oddHeader>
    <oddFooter>&amp;L&amp;A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1"/>
  <sheetViews>
    <sheetView rightToLeft="1" view="pageBreakPreview" zoomScale="90" zoomScaleNormal="100" workbookViewId="0">
      <selection activeCell="K1" sqref="K1"/>
    </sheetView>
  </sheetViews>
  <sheetFormatPr defaultColWidth="9.1796875" defaultRowHeight="17.25" customHeight="1" x14ac:dyDescent="0.3"/>
  <cols>
    <col min="1" max="1" width="6.26953125" style="11" customWidth="1"/>
    <col min="2" max="2" width="21.81640625" style="11" customWidth="1"/>
    <col min="3" max="3" width="12.81640625" style="11" customWidth="1"/>
    <col min="4" max="7" width="14.54296875" style="11" customWidth="1"/>
    <col min="8" max="8" width="10.7265625" style="11" customWidth="1"/>
    <col min="9" max="9" width="8.7265625" style="11" customWidth="1"/>
    <col min="10" max="10" width="9.7265625" style="11" bestFit="1" customWidth="1"/>
    <col min="11" max="11" width="24.1796875" style="11" customWidth="1"/>
    <col min="12" max="16384" width="9.1796875" style="11"/>
  </cols>
  <sheetData>
    <row r="1" spans="1:11" s="8" customFormat="1" ht="32.25" customHeight="1" thickTop="1" x14ac:dyDescent="0.3">
      <c r="A1" s="288" t="s">
        <v>18</v>
      </c>
      <c r="B1" s="289"/>
      <c r="C1" s="33" t="s">
        <v>20</v>
      </c>
      <c r="D1" s="280" t="s">
        <v>116</v>
      </c>
      <c r="E1" s="281"/>
      <c r="F1" s="281"/>
      <c r="G1" s="282"/>
      <c r="H1" s="34" t="s">
        <v>0</v>
      </c>
      <c r="I1" s="35">
        <v>2</v>
      </c>
      <c r="J1" s="36" t="s">
        <v>21</v>
      </c>
      <c r="K1" s="37"/>
    </row>
    <row r="2" spans="1:11" s="8" customFormat="1" ht="32.25" customHeight="1" thickBot="1" x14ac:dyDescent="0.35">
      <c r="A2" s="290" t="s">
        <v>78</v>
      </c>
      <c r="B2" s="291"/>
      <c r="C2" s="45" t="str">
        <f>קריטריונים!C2</f>
        <v>21/6.2023</v>
      </c>
      <c r="D2" s="283"/>
      <c r="E2" s="284"/>
      <c r="F2" s="284"/>
      <c r="G2" s="285"/>
      <c r="H2" s="38" t="s">
        <v>1</v>
      </c>
      <c r="I2" s="39">
        <v>2</v>
      </c>
      <c r="J2" s="40" t="s">
        <v>22</v>
      </c>
      <c r="K2" s="41"/>
    </row>
    <row r="3" spans="1:11" s="15" customFormat="1" ht="17.25" customHeight="1" thickTop="1" thickBot="1" x14ac:dyDescent="0.35">
      <c r="A3" s="12"/>
      <c r="B3" s="13"/>
      <c r="C3" s="14"/>
      <c r="D3" s="278" t="s">
        <v>30</v>
      </c>
      <c r="E3" s="279"/>
      <c r="F3" s="279"/>
      <c r="G3" s="5">
        <f>+C23</f>
        <v>0.5</v>
      </c>
      <c r="H3" s="13" t="s">
        <v>31</v>
      </c>
      <c r="I3" s="5">
        <f>+C24</f>
        <v>0.5</v>
      </c>
      <c r="J3" s="13" t="s">
        <v>17</v>
      </c>
      <c r="K3" s="14"/>
    </row>
    <row r="4" spans="1:11" s="99" customFormat="1" ht="20.149999999999999" customHeight="1" thickTop="1" x14ac:dyDescent="0.25">
      <c r="A4" s="297" t="s">
        <v>10</v>
      </c>
      <c r="B4" s="294" t="s">
        <v>11</v>
      </c>
      <c r="C4" s="261" t="s">
        <v>12</v>
      </c>
      <c r="D4" s="264" t="s">
        <v>38</v>
      </c>
      <c r="E4" s="267" t="s">
        <v>34</v>
      </c>
      <c r="F4" s="267" t="s">
        <v>110</v>
      </c>
      <c r="G4" s="300" t="s">
        <v>39</v>
      </c>
      <c r="H4" s="264" t="s">
        <v>40</v>
      </c>
      <c r="I4" s="300" t="s">
        <v>41</v>
      </c>
      <c r="J4" s="270" t="s">
        <v>79</v>
      </c>
      <c r="K4" s="261" t="s">
        <v>43</v>
      </c>
    </row>
    <row r="5" spans="1:11" s="99" customFormat="1" ht="20.149999999999999" customHeight="1" x14ac:dyDescent="0.25">
      <c r="A5" s="298"/>
      <c r="B5" s="295"/>
      <c r="C5" s="262"/>
      <c r="D5" s="265"/>
      <c r="E5" s="268"/>
      <c r="F5" s="268"/>
      <c r="G5" s="301"/>
      <c r="H5" s="265"/>
      <c r="I5" s="301"/>
      <c r="J5" s="271"/>
      <c r="K5" s="262"/>
    </row>
    <row r="6" spans="1:11" s="99" customFormat="1" ht="20.149999999999999" customHeight="1" thickBot="1" x14ac:dyDescent="0.3">
      <c r="A6" s="298"/>
      <c r="B6" s="295"/>
      <c r="C6" s="263"/>
      <c r="D6" s="266"/>
      <c r="E6" s="269"/>
      <c r="F6" s="269"/>
      <c r="G6" s="302"/>
      <c r="H6" s="266"/>
      <c r="I6" s="302"/>
      <c r="J6" s="272"/>
      <c r="K6" s="262"/>
    </row>
    <row r="7" spans="1:11" s="100" customFormat="1" ht="18" customHeight="1" thickTop="1" thickBot="1" x14ac:dyDescent="0.3">
      <c r="A7" s="299"/>
      <c r="B7" s="296"/>
      <c r="C7" s="16" t="s">
        <v>13</v>
      </c>
      <c r="D7" s="1">
        <v>0.55000000000000004</v>
      </c>
      <c r="E7" s="2">
        <v>0.1</v>
      </c>
      <c r="F7" s="2">
        <v>0.35</v>
      </c>
      <c r="G7" s="3">
        <f>SUM(D7:F7)</f>
        <v>1</v>
      </c>
      <c r="H7" s="1">
        <v>1</v>
      </c>
      <c r="I7" s="3">
        <v>1</v>
      </c>
      <c r="J7" s="4"/>
      <c r="K7" s="263"/>
    </row>
    <row r="8" spans="1:11" s="94" customFormat="1" ht="17.25" customHeight="1" thickTop="1" x14ac:dyDescent="0.25">
      <c r="A8" s="293">
        <v>1</v>
      </c>
      <c r="B8" s="292"/>
      <c r="C8" s="90" t="s">
        <v>14</v>
      </c>
      <c r="D8" s="91"/>
      <c r="E8" s="92"/>
      <c r="F8" s="93"/>
      <c r="G8" s="309"/>
      <c r="H8" s="93"/>
      <c r="I8" s="309"/>
      <c r="J8" s="304"/>
      <c r="K8" s="286"/>
    </row>
    <row r="9" spans="1:11" s="94" customFormat="1" ht="17.25" customHeight="1" x14ac:dyDescent="0.25">
      <c r="A9" s="277"/>
      <c r="B9" s="275"/>
      <c r="C9" s="95" t="s">
        <v>15</v>
      </c>
      <c r="D9" s="96"/>
      <c r="E9" s="97"/>
      <c r="F9" s="97"/>
      <c r="G9" s="308"/>
      <c r="H9" s="96"/>
      <c r="I9" s="308"/>
      <c r="J9" s="305"/>
      <c r="K9" s="287"/>
    </row>
    <row r="10" spans="1:11" s="94" customFormat="1" ht="17.25" customHeight="1" x14ac:dyDescent="0.25">
      <c r="A10" s="273">
        <v>2</v>
      </c>
      <c r="B10" s="275"/>
      <c r="C10" s="98" t="s">
        <v>14</v>
      </c>
      <c r="D10" s="91"/>
      <c r="E10" s="92"/>
      <c r="F10" s="93"/>
      <c r="G10" s="306"/>
      <c r="H10" s="93"/>
      <c r="I10" s="306"/>
      <c r="J10" s="310"/>
      <c r="K10" s="287"/>
    </row>
    <row r="11" spans="1:11" s="94" customFormat="1" ht="17.25" customHeight="1" x14ac:dyDescent="0.25">
      <c r="A11" s="277"/>
      <c r="B11" s="275"/>
      <c r="C11" s="95" t="s">
        <v>15</v>
      </c>
      <c r="D11" s="96"/>
      <c r="E11" s="97"/>
      <c r="F11" s="97"/>
      <c r="G11" s="308"/>
      <c r="H11" s="96"/>
      <c r="I11" s="308"/>
      <c r="J11" s="305"/>
      <c r="K11" s="287"/>
    </row>
    <row r="12" spans="1:11" s="94" customFormat="1" ht="17.25" customHeight="1" x14ac:dyDescent="0.25">
      <c r="A12" s="273">
        <v>3</v>
      </c>
      <c r="B12" s="275"/>
      <c r="C12" s="98" t="s">
        <v>14</v>
      </c>
      <c r="D12" s="91"/>
      <c r="E12" s="92"/>
      <c r="F12" s="93"/>
      <c r="G12" s="306"/>
      <c r="H12" s="93"/>
      <c r="I12" s="306"/>
      <c r="J12" s="310"/>
      <c r="K12" s="287"/>
    </row>
    <row r="13" spans="1:11" s="94" customFormat="1" ht="17.25" customHeight="1" x14ac:dyDescent="0.25">
      <c r="A13" s="277"/>
      <c r="B13" s="275"/>
      <c r="C13" s="95" t="s">
        <v>15</v>
      </c>
      <c r="D13" s="96"/>
      <c r="E13" s="97"/>
      <c r="F13" s="97"/>
      <c r="G13" s="308"/>
      <c r="H13" s="96"/>
      <c r="I13" s="308"/>
      <c r="J13" s="305"/>
      <c r="K13" s="287"/>
    </row>
    <row r="14" spans="1:11" s="94" customFormat="1" ht="17.25" customHeight="1" x14ac:dyDescent="0.25">
      <c r="A14" s="273">
        <v>4</v>
      </c>
      <c r="B14" s="275"/>
      <c r="C14" s="98" t="s">
        <v>14</v>
      </c>
      <c r="D14" s="91"/>
      <c r="E14" s="92"/>
      <c r="F14" s="93"/>
      <c r="G14" s="306"/>
      <c r="H14" s="93"/>
      <c r="I14" s="306"/>
      <c r="J14" s="310"/>
      <c r="K14" s="287"/>
    </row>
    <row r="15" spans="1:11" s="94" customFormat="1" ht="17.25" customHeight="1" x14ac:dyDescent="0.25">
      <c r="A15" s="277"/>
      <c r="B15" s="275"/>
      <c r="C15" s="95" t="s">
        <v>15</v>
      </c>
      <c r="D15" s="96"/>
      <c r="E15" s="97"/>
      <c r="F15" s="97"/>
      <c r="G15" s="308"/>
      <c r="H15" s="96"/>
      <c r="I15" s="308"/>
      <c r="J15" s="305"/>
      <c r="K15" s="287"/>
    </row>
    <row r="16" spans="1:11" s="94" customFormat="1" ht="17.25" customHeight="1" x14ac:dyDescent="0.25">
      <c r="A16" s="273">
        <v>5</v>
      </c>
      <c r="B16" s="275"/>
      <c r="C16" s="98" t="s">
        <v>14</v>
      </c>
      <c r="D16" s="91"/>
      <c r="E16" s="92"/>
      <c r="F16" s="93"/>
      <c r="G16" s="306"/>
      <c r="H16" s="93"/>
      <c r="I16" s="306"/>
      <c r="J16" s="310"/>
      <c r="K16" s="287"/>
    </row>
    <row r="17" spans="1:11" s="94" customFormat="1" ht="17.25" customHeight="1" x14ac:dyDescent="0.25">
      <c r="A17" s="277"/>
      <c r="B17" s="275"/>
      <c r="C17" s="95" t="s">
        <v>15</v>
      </c>
      <c r="D17" s="96"/>
      <c r="E17" s="97"/>
      <c r="F17" s="97"/>
      <c r="G17" s="308"/>
      <c r="H17" s="96"/>
      <c r="I17" s="308"/>
      <c r="J17" s="305"/>
      <c r="K17" s="287"/>
    </row>
    <row r="18" spans="1:11" s="94" customFormat="1" ht="17.25" customHeight="1" x14ac:dyDescent="0.25">
      <c r="A18" s="273">
        <v>6</v>
      </c>
      <c r="B18" s="275"/>
      <c r="C18" s="98" t="s">
        <v>14</v>
      </c>
      <c r="D18" s="91"/>
      <c r="E18" s="92"/>
      <c r="F18" s="93"/>
      <c r="G18" s="306"/>
      <c r="H18" s="93"/>
      <c r="I18" s="306"/>
      <c r="J18" s="310"/>
      <c r="K18" s="287"/>
    </row>
    <row r="19" spans="1:11" s="94" customFormat="1" ht="17.25" customHeight="1" thickBot="1" x14ac:dyDescent="0.3">
      <c r="A19" s="274"/>
      <c r="B19" s="276"/>
      <c r="C19" s="95" t="s">
        <v>15</v>
      </c>
      <c r="D19" s="96"/>
      <c r="E19" s="97"/>
      <c r="F19" s="97"/>
      <c r="G19" s="307"/>
      <c r="H19" s="96"/>
      <c r="I19" s="307"/>
      <c r="J19" s="311"/>
      <c r="K19" s="303"/>
    </row>
    <row r="20" spans="1:11" ht="17.25" customHeight="1" thickTop="1" thickBot="1" x14ac:dyDescent="0.35">
      <c r="A20" s="32"/>
      <c r="B20" s="18"/>
      <c r="C20" s="19"/>
      <c r="D20" s="28"/>
      <c r="E20" s="29"/>
      <c r="F20" s="29"/>
      <c r="G20" s="30"/>
      <c r="H20" s="46">
        <f>MIN(H8,H10,H12,H14,H16,H18)</f>
        <v>0</v>
      </c>
      <c r="I20" s="30"/>
      <c r="J20" s="28"/>
      <c r="K20" s="31"/>
    </row>
    <row r="21" spans="1:11" ht="17.25" customHeight="1" thickTop="1" x14ac:dyDescent="0.3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2"/>
    </row>
    <row r="22" spans="1:11" ht="17.25" customHeight="1" x14ac:dyDescent="0.3">
      <c r="A22" s="23"/>
      <c r="K22" s="17"/>
    </row>
    <row r="23" spans="1:11" ht="17.25" customHeight="1" x14ac:dyDescent="0.3">
      <c r="A23" s="23"/>
      <c r="B23" s="50" t="s">
        <v>32</v>
      </c>
      <c r="C23" s="49">
        <v>0.5</v>
      </c>
      <c r="K23" s="17"/>
    </row>
    <row r="24" spans="1:11" ht="17.25" customHeight="1" x14ac:dyDescent="0.3">
      <c r="A24" s="23"/>
      <c r="B24" s="50" t="s">
        <v>33</v>
      </c>
      <c r="C24" s="49">
        <v>0.5</v>
      </c>
      <c r="K24" s="17"/>
    </row>
    <row r="25" spans="1:11" ht="17.25" customHeight="1" x14ac:dyDescent="0.3">
      <c r="A25" s="23"/>
      <c r="B25" s="50" t="s">
        <v>16</v>
      </c>
      <c r="C25" s="49">
        <f>SUM(C23:C24)</f>
        <v>1</v>
      </c>
      <c r="K25" s="17"/>
    </row>
    <row r="26" spans="1:11" ht="17.25" customHeight="1" x14ac:dyDescent="0.3">
      <c r="A26" s="23"/>
      <c r="B26" s="50"/>
      <c r="C26" s="48"/>
      <c r="K26" s="17"/>
    </row>
    <row r="27" spans="1:11" ht="42.75" customHeight="1" x14ac:dyDescent="0.3">
      <c r="A27" s="23"/>
      <c r="B27" s="51" t="s">
        <v>26</v>
      </c>
      <c r="C27" s="49">
        <v>0.8</v>
      </c>
      <c r="K27" s="17"/>
    </row>
    <row r="28" spans="1:11" ht="17.25" customHeight="1" x14ac:dyDescent="0.3">
      <c r="A28" s="23"/>
      <c r="C28" s="24"/>
      <c r="K28" s="17"/>
    </row>
    <row r="29" spans="1:11" ht="17.25" customHeight="1" x14ac:dyDescent="0.35">
      <c r="A29" s="23"/>
      <c r="B29" s="47" t="s">
        <v>35</v>
      </c>
      <c r="C29" s="15"/>
      <c r="D29" s="15"/>
      <c r="E29" s="15"/>
      <c r="F29" s="49">
        <v>0.7</v>
      </c>
      <c r="K29" s="17"/>
    </row>
    <row r="30" spans="1:11" ht="17.25" customHeight="1" thickBot="1" x14ac:dyDescent="0.35">
      <c r="A30" s="25"/>
      <c r="B30" s="26"/>
      <c r="C30" s="26"/>
      <c r="D30" s="26"/>
      <c r="E30" s="26"/>
      <c r="F30" s="26"/>
      <c r="G30" s="26"/>
      <c r="H30" s="26"/>
      <c r="I30" s="26"/>
      <c r="J30" s="26"/>
      <c r="K30" s="27"/>
    </row>
    <row r="31" spans="1:11" ht="17.25" customHeight="1" thickTop="1" x14ac:dyDescent="0.3"/>
  </sheetData>
  <mergeCells count="51">
    <mergeCell ref="G10:G11"/>
    <mergeCell ref="G8:G9"/>
    <mergeCell ref="G18:G19"/>
    <mergeCell ref="G16:G17"/>
    <mergeCell ref="G14:G15"/>
    <mergeCell ref="G12:G13"/>
    <mergeCell ref="J8:J9"/>
    <mergeCell ref="I18:I19"/>
    <mergeCell ref="I16:I17"/>
    <mergeCell ref="I14:I15"/>
    <mergeCell ref="I12:I13"/>
    <mergeCell ref="I10:I11"/>
    <mergeCell ref="I8:I9"/>
    <mergeCell ref="J18:J19"/>
    <mergeCell ref="J16:J17"/>
    <mergeCell ref="J14:J15"/>
    <mergeCell ref="J12:J13"/>
    <mergeCell ref="J10:J11"/>
    <mergeCell ref="K18:K19"/>
    <mergeCell ref="K10:K11"/>
    <mergeCell ref="K12:K13"/>
    <mergeCell ref="K14:K15"/>
    <mergeCell ref="K16:K17"/>
    <mergeCell ref="D3:F3"/>
    <mergeCell ref="D1:G2"/>
    <mergeCell ref="K8:K9"/>
    <mergeCell ref="A12:A13"/>
    <mergeCell ref="A1:B1"/>
    <mergeCell ref="A2:B2"/>
    <mergeCell ref="B8:B9"/>
    <mergeCell ref="B10:B11"/>
    <mergeCell ref="A8:A9"/>
    <mergeCell ref="A10:A11"/>
    <mergeCell ref="B4:B7"/>
    <mergeCell ref="A4:A7"/>
    <mergeCell ref="K4:K7"/>
    <mergeCell ref="G4:G6"/>
    <mergeCell ref="H4:H6"/>
    <mergeCell ref="I4:I6"/>
    <mergeCell ref="A18:A19"/>
    <mergeCell ref="B12:B13"/>
    <mergeCell ref="B14:B15"/>
    <mergeCell ref="B16:B17"/>
    <mergeCell ref="B18:B19"/>
    <mergeCell ref="A14:A15"/>
    <mergeCell ref="A16:A17"/>
    <mergeCell ref="C4:C6"/>
    <mergeCell ref="D4:D6"/>
    <mergeCell ref="E4:E6"/>
    <mergeCell ref="F4:F6"/>
    <mergeCell ref="J4:J6"/>
  </mergeCells>
  <phoneticPr fontId="0" type="noConversion"/>
  <conditionalFormatting sqref="G7:I7 C25">
    <cfRule type="cellIs" dxfId="0" priority="1" stopIfTrue="1" operator="notEqual">
      <formula>1</formula>
    </cfRule>
  </conditionalFormatting>
  <printOptions horizontalCentered="1"/>
  <pageMargins left="0.23622047244094491" right="0" top="0.47244094488188981" bottom="0" header="0" footer="0"/>
  <pageSetup paperSize="9" scale="97" orientation="landscape" horizontalDpi="300" verticalDpi="300" r:id="rId1"/>
  <headerFooter alignWithMargins="0">
    <oddHeader>&amp;Lנספח מספר 10 (3), ב'</oddHeader>
    <oddFooter>&amp;L&amp;A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4</vt:i4>
      </vt:variant>
    </vt:vector>
  </HeadingPairs>
  <TitlesOfParts>
    <vt:vector size="7" baseType="lpstr">
      <vt:lpstr>מחוון</vt:lpstr>
      <vt:lpstr>קריטריונים</vt:lpstr>
      <vt:lpstr>סיכום הצעות</vt:lpstr>
      <vt:lpstr>מחוון!WPrint_Area_W</vt:lpstr>
      <vt:lpstr>'סיכום הצעות'!WPrint_Area_W</vt:lpstr>
      <vt:lpstr>קריטריונים!WPrint_Area_W</vt:lpstr>
      <vt:lpstr>מחוון!WPrint_TitlesW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Miryam</dc:creator>
  <cp:lastModifiedBy>Ido Marinov</cp:lastModifiedBy>
  <cp:lastPrinted>2016-07-31T07:37:44Z</cp:lastPrinted>
  <dcterms:created xsi:type="dcterms:W3CDTF">1998-04-12T06:27:49Z</dcterms:created>
  <dcterms:modified xsi:type="dcterms:W3CDTF">2023-06-04T09:56:14Z</dcterms:modified>
</cp:coreProperties>
</file>